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/>
  </bookViews>
  <sheets>
    <sheet name="EPA" sheetId="1" r:id="rId1"/>
    <sheet name="SEG SOC" sheetId="2" r:id="rId2"/>
    <sheet name="CONTRATOS" sheetId="3" r:id="rId3"/>
    <sheet name="ERTEs" sheetId="4" r:id="rId4"/>
    <sheet name="PLAN INSPECCIÓN" sheetId="5" r:id="rId5"/>
    <sheet name="APERTURA dom-fest" sheetId="6" r:id="rId6"/>
  </sheets>
  <definedNames>
    <definedName name="_xlnm._FilterDatabase" localSheetId="1" hidden="1">'SEG SOC'!$A$5:$BJ$11</definedName>
  </definedNames>
  <calcPr calcId="124519"/>
</workbook>
</file>

<file path=xl/calcChain.xml><?xml version="1.0" encoding="utf-8"?>
<calcChain xmlns="http://schemas.openxmlformats.org/spreadsheetml/2006/main">
  <c r="J201" i="1"/>
  <c r="G201"/>
  <c r="D201"/>
  <c r="D199"/>
  <c r="C199"/>
  <c r="BJ193"/>
  <c r="BI193"/>
  <c r="BE193"/>
  <c r="BD193"/>
  <c r="BC193"/>
  <c r="BB193"/>
  <c r="BA193"/>
  <c r="AZ193"/>
  <c r="AY193"/>
  <c r="AX193"/>
  <c r="AU193"/>
  <c r="AT193"/>
  <c r="AS193"/>
  <c r="AO193"/>
  <c r="AN193"/>
  <c r="AM193"/>
  <c r="AL193"/>
  <c r="AK193"/>
  <c r="AJ193"/>
  <c r="AI193"/>
  <c r="AH193"/>
  <c r="AD193"/>
  <c r="AC193"/>
  <c r="Y193"/>
  <c r="X193"/>
  <c r="W193"/>
  <c r="V193"/>
  <c r="U193"/>
  <c r="T193"/>
  <c r="S193"/>
  <c r="R193"/>
  <c r="O193"/>
  <c r="M199" s="1"/>
  <c r="K193"/>
  <c r="BG193" s="1"/>
  <c r="J193"/>
  <c r="F201" s="1"/>
  <c r="BK191"/>
  <c r="BJ191"/>
  <c r="BI191"/>
  <c r="BE191"/>
  <c r="BD191"/>
  <c r="BC191"/>
  <c r="BB191"/>
  <c r="BA191"/>
  <c r="AZ191"/>
  <c r="AY191"/>
  <c r="AX191"/>
  <c r="AT191"/>
  <c r="AS191"/>
  <c r="AP191"/>
  <c r="AO191"/>
  <c r="AN191"/>
  <c r="AM191"/>
  <c r="AL191"/>
  <c r="AK191"/>
  <c r="AJ191"/>
  <c r="AI191"/>
  <c r="AH191"/>
  <c r="AE191"/>
  <c r="AD191"/>
  <c r="AC191"/>
  <c r="Y191"/>
  <c r="X191"/>
  <c r="W191"/>
  <c r="V191"/>
  <c r="U191"/>
  <c r="T191"/>
  <c r="S191"/>
  <c r="R191"/>
  <c r="O191"/>
  <c r="AU191" s="1"/>
  <c r="L191"/>
  <c r="B199" s="1"/>
  <c r="K191"/>
  <c r="J199" s="1"/>
  <c r="J191"/>
  <c r="Z191" s="1"/>
  <c r="J183"/>
  <c r="G183"/>
  <c r="D183"/>
  <c r="D181"/>
  <c r="BJ175"/>
  <c r="BI175"/>
  <c r="BE175"/>
  <c r="BD175"/>
  <c r="BC175"/>
  <c r="BB175"/>
  <c r="BA175"/>
  <c r="AZ175"/>
  <c r="AY175"/>
  <c r="AX175"/>
  <c r="AT175"/>
  <c r="AS175"/>
  <c r="AQ175"/>
  <c r="AO175"/>
  <c r="AN175"/>
  <c r="AM175"/>
  <c r="AL175"/>
  <c r="AK175"/>
  <c r="AJ175"/>
  <c r="AI175"/>
  <c r="AH175"/>
  <c r="AD175"/>
  <c r="AC175"/>
  <c r="Y175"/>
  <c r="X175"/>
  <c r="W175"/>
  <c r="V175"/>
  <c r="U175"/>
  <c r="T175"/>
  <c r="S175"/>
  <c r="R175"/>
  <c r="O175"/>
  <c r="M183" s="1"/>
  <c r="K175"/>
  <c r="AA175" s="1"/>
  <c r="J175"/>
  <c r="AP175" s="1"/>
  <c r="BJ173"/>
  <c r="BI173"/>
  <c r="BE173"/>
  <c r="BD173"/>
  <c r="BC173"/>
  <c r="BB173"/>
  <c r="BA173"/>
  <c r="AZ173"/>
  <c r="AY173"/>
  <c r="AX173"/>
  <c r="AT173"/>
  <c r="AS173"/>
  <c r="AP173"/>
  <c r="AO173"/>
  <c r="AN173"/>
  <c r="AM173"/>
  <c r="AL173"/>
  <c r="AK173"/>
  <c r="AJ173"/>
  <c r="AI173"/>
  <c r="AH173"/>
  <c r="AE173"/>
  <c r="AD173"/>
  <c r="AC173"/>
  <c r="Y173"/>
  <c r="X173"/>
  <c r="W173"/>
  <c r="V173"/>
  <c r="U173"/>
  <c r="T173"/>
  <c r="S173"/>
  <c r="R173"/>
  <c r="O173"/>
  <c r="AU173" s="1"/>
  <c r="L173"/>
  <c r="AB191" s="1"/>
  <c r="K173"/>
  <c r="AQ173" s="1"/>
  <c r="J173"/>
  <c r="F181" s="1"/>
  <c r="J165"/>
  <c r="G165"/>
  <c r="D165"/>
  <c r="D163"/>
  <c r="C163"/>
  <c r="BJ157"/>
  <c r="BI157"/>
  <c r="BE157"/>
  <c r="BD157"/>
  <c r="BC157"/>
  <c r="BB157"/>
  <c r="BA157"/>
  <c r="AZ157"/>
  <c r="AY157"/>
  <c r="AX157"/>
  <c r="AU157"/>
  <c r="AT157"/>
  <c r="AS157"/>
  <c r="AO157"/>
  <c r="AN157"/>
  <c r="AM157"/>
  <c r="AL157"/>
  <c r="AK157"/>
  <c r="AJ157"/>
  <c r="AI157"/>
  <c r="AH157"/>
  <c r="AD157"/>
  <c r="AC157"/>
  <c r="Y157"/>
  <c r="X157"/>
  <c r="W157"/>
  <c r="V157"/>
  <c r="U157"/>
  <c r="T157"/>
  <c r="S157"/>
  <c r="R157"/>
  <c r="O157"/>
  <c r="M163" s="1"/>
  <c r="K157"/>
  <c r="BG157" s="1"/>
  <c r="J157"/>
  <c r="F165" s="1"/>
  <c r="BK155"/>
  <c r="BJ155"/>
  <c r="BI155"/>
  <c r="BE155"/>
  <c r="BD155"/>
  <c r="BC155"/>
  <c r="BB155"/>
  <c r="BA155"/>
  <c r="AZ155"/>
  <c r="AY155"/>
  <c r="AX155"/>
  <c r="AT155"/>
  <c r="AS155"/>
  <c r="AP155"/>
  <c r="AO155"/>
  <c r="AN155"/>
  <c r="AM155"/>
  <c r="AL155"/>
  <c r="AK155"/>
  <c r="AJ155"/>
  <c r="AI155"/>
  <c r="AH155"/>
  <c r="AE155"/>
  <c r="AD155"/>
  <c r="AC155"/>
  <c r="AB155"/>
  <c r="AA155"/>
  <c r="Y155"/>
  <c r="X155"/>
  <c r="W155"/>
  <c r="V155"/>
  <c r="U155"/>
  <c r="T155"/>
  <c r="S155"/>
  <c r="R155"/>
  <c r="O155"/>
  <c r="AU155" s="1"/>
  <c r="L155"/>
  <c r="B163" s="1"/>
  <c r="K155"/>
  <c r="J163" s="1"/>
  <c r="J155"/>
  <c r="Z173" s="1"/>
  <c r="L147"/>
  <c r="D147"/>
  <c r="C147"/>
  <c r="J145"/>
  <c r="H145"/>
  <c r="G145"/>
  <c r="D145"/>
  <c r="AT139"/>
  <c r="AS139"/>
  <c r="AO139"/>
  <c r="AN139"/>
  <c r="AM139"/>
  <c r="AL139"/>
  <c r="AK139"/>
  <c r="AJ139"/>
  <c r="AI139"/>
  <c r="AH139"/>
  <c r="AE139"/>
  <c r="AD139"/>
  <c r="AC139"/>
  <c r="AB139"/>
  <c r="AA139"/>
  <c r="Y139"/>
  <c r="X139"/>
  <c r="W139"/>
  <c r="V139"/>
  <c r="U139"/>
  <c r="T139"/>
  <c r="S139"/>
  <c r="R139"/>
  <c r="O139"/>
  <c r="M147" s="1"/>
  <c r="L139"/>
  <c r="B147" s="1"/>
  <c r="K139"/>
  <c r="J147" s="1"/>
  <c r="J139"/>
  <c r="Z139" s="1"/>
  <c r="AT137"/>
  <c r="AS137"/>
  <c r="AP137"/>
  <c r="AO137"/>
  <c r="AN137"/>
  <c r="AM137"/>
  <c r="AL137"/>
  <c r="AK137"/>
  <c r="AJ137"/>
  <c r="AI137"/>
  <c r="AH137"/>
  <c r="AE137"/>
  <c r="AD137"/>
  <c r="AC137"/>
  <c r="AB137"/>
  <c r="AA137"/>
  <c r="Y137"/>
  <c r="X137"/>
  <c r="W137"/>
  <c r="V137"/>
  <c r="U137"/>
  <c r="T137"/>
  <c r="S137"/>
  <c r="R137"/>
  <c r="O137"/>
  <c r="AU137" s="1"/>
  <c r="L137"/>
  <c r="AR137" s="1"/>
  <c r="K137"/>
  <c r="AQ137" s="1"/>
  <c r="J137"/>
  <c r="F145" s="1"/>
  <c r="L129"/>
  <c r="D129"/>
  <c r="C129"/>
  <c r="J127"/>
  <c r="H127"/>
  <c r="G127"/>
  <c r="D127"/>
  <c r="AT121"/>
  <c r="AS121"/>
  <c r="AO121"/>
  <c r="AN121"/>
  <c r="AM121"/>
  <c r="AL121"/>
  <c r="AK121"/>
  <c r="AJ121"/>
  <c r="AI121"/>
  <c r="AH121"/>
  <c r="AE121"/>
  <c r="AD121"/>
  <c r="AC121"/>
  <c r="AB121"/>
  <c r="AA121"/>
  <c r="Y121"/>
  <c r="X121"/>
  <c r="W121"/>
  <c r="V121"/>
  <c r="U121"/>
  <c r="T121"/>
  <c r="S121"/>
  <c r="R121"/>
  <c r="O121"/>
  <c r="M129" s="1"/>
  <c r="L121"/>
  <c r="B129" s="1"/>
  <c r="K121"/>
  <c r="AQ193" s="1"/>
  <c r="J121"/>
  <c r="F129" s="1"/>
  <c r="AT119"/>
  <c r="AS119"/>
  <c r="AP119"/>
  <c r="AO119"/>
  <c r="AN119"/>
  <c r="AM119"/>
  <c r="AL119"/>
  <c r="AK119"/>
  <c r="AJ119"/>
  <c r="AI119"/>
  <c r="AH119"/>
  <c r="AE119"/>
  <c r="AD119"/>
  <c r="AC119"/>
  <c r="AB119"/>
  <c r="AA119"/>
  <c r="Y119"/>
  <c r="X119"/>
  <c r="W119"/>
  <c r="V119"/>
  <c r="U119"/>
  <c r="T119"/>
  <c r="S119"/>
  <c r="R119"/>
  <c r="O119"/>
  <c r="AU119" s="1"/>
  <c r="L119"/>
  <c r="AR119" s="1"/>
  <c r="K119"/>
  <c r="AQ119" s="1"/>
  <c r="J119"/>
  <c r="I127" s="1"/>
  <c r="L111"/>
  <c r="D111"/>
  <c r="C111"/>
  <c r="J109"/>
  <c r="H109"/>
  <c r="G109"/>
  <c r="D109"/>
  <c r="AT103"/>
  <c r="AS103"/>
  <c r="AO103"/>
  <c r="AN103"/>
  <c r="AM103"/>
  <c r="AL103"/>
  <c r="AK103"/>
  <c r="AJ103"/>
  <c r="AI103"/>
  <c r="AH103"/>
  <c r="AE103"/>
  <c r="AD103"/>
  <c r="AC103"/>
  <c r="AB103"/>
  <c r="AA103"/>
  <c r="Y103"/>
  <c r="X103"/>
  <c r="W103"/>
  <c r="V103"/>
  <c r="U103"/>
  <c r="T103"/>
  <c r="S103"/>
  <c r="R103"/>
  <c r="O103"/>
  <c r="M111" s="1"/>
  <c r="L103"/>
  <c r="K111" s="1"/>
  <c r="K103"/>
  <c r="G111" s="1"/>
  <c r="J103"/>
  <c r="F111" s="1"/>
  <c r="AT101"/>
  <c r="AS101"/>
  <c r="AP101"/>
  <c r="AO101"/>
  <c r="AN101"/>
  <c r="AM101"/>
  <c r="AL101"/>
  <c r="AK101"/>
  <c r="AJ101"/>
  <c r="AI101"/>
  <c r="AH101"/>
  <c r="AE101"/>
  <c r="AD101"/>
  <c r="AC101"/>
  <c r="AB101"/>
  <c r="AA101"/>
  <c r="Y101"/>
  <c r="X101"/>
  <c r="W101"/>
  <c r="V101"/>
  <c r="U101"/>
  <c r="T101"/>
  <c r="S101"/>
  <c r="R101"/>
  <c r="O101"/>
  <c r="AU101" s="1"/>
  <c r="L101"/>
  <c r="B109" s="1"/>
  <c r="K101"/>
  <c r="AQ101" s="1"/>
  <c r="J101"/>
  <c r="F109" s="1"/>
  <c r="L93"/>
  <c r="H93"/>
  <c r="D93"/>
  <c r="C93"/>
  <c r="J91"/>
  <c r="H91"/>
  <c r="G91"/>
  <c r="D91"/>
  <c r="AT85"/>
  <c r="AS85"/>
  <c r="AP85"/>
  <c r="AO85"/>
  <c r="AN85"/>
  <c r="AM85"/>
  <c r="AL85"/>
  <c r="AK85"/>
  <c r="AJ85"/>
  <c r="AI85"/>
  <c r="AH85"/>
  <c r="AD85"/>
  <c r="AC85"/>
  <c r="AA85"/>
  <c r="Y85"/>
  <c r="X85"/>
  <c r="W85"/>
  <c r="V85"/>
  <c r="U85"/>
  <c r="T85"/>
  <c r="S85"/>
  <c r="R85"/>
  <c r="O85"/>
  <c r="M93" s="1"/>
  <c r="L85"/>
  <c r="B93" s="1"/>
  <c r="K85"/>
  <c r="AQ157" s="1"/>
  <c r="J85"/>
  <c r="F93" s="1"/>
  <c r="AT83"/>
  <c r="AS83"/>
  <c r="AP83"/>
  <c r="AO83"/>
  <c r="AN83"/>
  <c r="AM83"/>
  <c r="AL83"/>
  <c r="AK83"/>
  <c r="AJ83"/>
  <c r="AI83"/>
  <c r="AH83"/>
  <c r="AE83"/>
  <c r="AD83"/>
  <c r="AC83"/>
  <c r="Y83"/>
  <c r="X83"/>
  <c r="W83"/>
  <c r="V83"/>
  <c r="U83"/>
  <c r="T83"/>
  <c r="S83"/>
  <c r="R83"/>
  <c r="O83"/>
  <c r="AU83" s="1"/>
  <c r="L83"/>
  <c r="B91" s="1"/>
  <c r="K83"/>
  <c r="AQ83" s="1"/>
  <c r="J83"/>
  <c r="I91" s="1"/>
  <c r="J75"/>
  <c r="G75"/>
  <c r="D75"/>
  <c r="F73"/>
  <c r="D73"/>
  <c r="C73"/>
  <c r="AD67"/>
  <c r="AC67"/>
  <c r="Y67"/>
  <c r="X67"/>
  <c r="W67"/>
  <c r="V67"/>
  <c r="U67"/>
  <c r="T67"/>
  <c r="S67"/>
  <c r="R67"/>
  <c r="O67"/>
  <c r="M75" s="1"/>
  <c r="K67"/>
  <c r="AA67" s="1"/>
  <c r="J67"/>
  <c r="F75" s="1"/>
  <c r="AE65"/>
  <c r="AD65"/>
  <c r="AC65"/>
  <c r="Y65"/>
  <c r="X65"/>
  <c r="W65"/>
  <c r="V65"/>
  <c r="U65"/>
  <c r="T65"/>
  <c r="S65"/>
  <c r="R65"/>
  <c r="O65"/>
  <c r="L65"/>
  <c r="AB83" s="1"/>
  <c r="K65"/>
  <c r="J73" s="1"/>
  <c r="J65"/>
  <c r="I73" s="1"/>
  <c r="J57"/>
  <c r="G57"/>
  <c r="D57"/>
  <c r="D55"/>
  <c r="C55"/>
  <c r="AD49"/>
  <c r="AC49"/>
  <c r="Y49"/>
  <c r="X49"/>
  <c r="W49"/>
  <c r="V49"/>
  <c r="U49"/>
  <c r="T49"/>
  <c r="S49"/>
  <c r="R49"/>
  <c r="O49"/>
  <c r="M55" s="1"/>
  <c r="K49"/>
  <c r="AA49" s="1"/>
  <c r="J49"/>
  <c r="I57" s="1"/>
  <c r="AE47"/>
  <c r="AD47"/>
  <c r="AC47"/>
  <c r="Y47"/>
  <c r="X47"/>
  <c r="W47"/>
  <c r="V47"/>
  <c r="U47"/>
  <c r="T47"/>
  <c r="S47"/>
  <c r="R47"/>
  <c r="O47"/>
  <c r="L47"/>
  <c r="E55" s="1"/>
  <c r="K47"/>
  <c r="G55" s="1"/>
  <c r="J47"/>
  <c r="Z65" s="1"/>
  <c r="J39"/>
  <c r="G39"/>
  <c r="D39"/>
  <c r="D37"/>
  <c r="C37"/>
  <c r="AD31"/>
  <c r="AC31"/>
  <c r="Y31"/>
  <c r="X31"/>
  <c r="W31"/>
  <c r="V31"/>
  <c r="U31"/>
  <c r="T31"/>
  <c r="S31"/>
  <c r="R31"/>
  <c r="O31"/>
  <c r="M39" s="1"/>
  <c r="K31"/>
  <c r="AA31" s="1"/>
  <c r="J31"/>
  <c r="L31" s="1"/>
  <c r="AE29"/>
  <c r="AD29"/>
  <c r="AC29"/>
  <c r="Z29"/>
  <c r="Y29"/>
  <c r="X29"/>
  <c r="W29"/>
  <c r="V29"/>
  <c r="U29"/>
  <c r="T29"/>
  <c r="S29"/>
  <c r="R29"/>
  <c r="O29"/>
  <c r="BK173" s="1"/>
  <c r="L29"/>
  <c r="B37" s="1"/>
  <c r="K29"/>
  <c r="AA47" s="1"/>
  <c r="J29"/>
  <c r="I37" s="1"/>
  <c r="J21"/>
  <c r="H21"/>
  <c r="G21"/>
  <c r="D21"/>
  <c r="F19"/>
  <c r="D19"/>
  <c r="C19"/>
  <c r="O13"/>
  <c r="M19" s="1"/>
  <c r="L13"/>
  <c r="B21" s="1"/>
  <c r="K13"/>
  <c r="J13"/>
  <c r="I21" s="1"/>
  <c r="O11"/>
  <c r="L11"/>
  <c r="L19" s="1"/>
  <c r="K11"/>
  <c r="G19" s="1"/>
  <c r="J11"/>
  <c r="I19" s="1"/>
  <c r="K39" l="1"/>
  <c r="L39"/>
  <c r="E39"/>
  <c r="H39"/>
  <c r="L37"/>
  <c r="B39"/>
  <c r="AB31"/>
  <c r="H37"/>
  <c r="K19"/>
  <c r="C39"/>
  <c r="K55"/>
  <c r="G73"/>
  <c r="C75"/>
  <c r="AA83"/>
  <c r="K93"/>
  <c r="K129"/>
  <c r="K147"/>
  <c r="K163"/>
  <c r="BG173"/>
  <c r="G181"/>
  <c r="C183"/>
  <c r="AA191"/>
  <c r="B19"/>
  <c r="J19"/>
  <c r="F21"/>
  <c r="F37"/>
  <c r="Z47"/>
  <c r="L49"/>
  <c r="B55"/>
  <c r="J55"/>
  <c r="F57"/>
  <c r="Z83"/>
  <c r="AR83"/>
  <c r="Z85"/>
  <c r="AR85"/>
  <c r="F91"/>
  <c r="J93"/>
  <c r="Z101"/>
  <c r="AR101"/>
  <c r="Z103"/>
  <c r="AR103"/>
  <c r="B111"/>
  <c r="J111"/>
  <c r="Z119"/>
  <c r="Z121"/>
  <c r="AR121"/>
  <c r="F127"/>
  <c r="J129"/>
  <c r="Z137"/>
  <c r="Z155"/>
  <c r="E21"/>
  <c r="M21"/>
  <c r="E37"/>
  <c r="M37"/>
  <c r="I39"/>
  <c r="AE49"/>
  <c r="I55"/>
  <c r="M57"/>
  <c r="E73"/>
  <c r="M73"/>
  <c r="I75"/>
  <c r="AQ85"/>
  <c r="E91"/>
  <c r="M91"/>
  <c r="I93"/>
  <c r="AQ103"/>
  <c r="E109"/>
  <c r="M109"/>
  <c r="I111"/>
  <c r="AQ121"/>
  <c r="E127"/>
  <c r="M127"/>
  <c r="I129"/>
  <c r="AQ139"/>
  <c r="E145"/>
  <c r="M145"/>
  <c r="I147"/>
  <c r="AQ155"/>
  <c r="AA157"/>
  <c r="BK157"/>
  <c r="I163"/>
  <c r="M165"/>
  <c r="AE175"/>
  <c r="BG175"/>
  <c r="E181"/>
  <c r="M181"/>
  <c r="I183"/>
  <c r="AQ191"/>
  <c r="AA193"/>
  <c r="BK193"/>
  <c r="I199"/>
  <c r="M201"/>
  <c r="Z49"/>
  <c r="H19"/>
  <c r="L21"/>
  <c r="Z31"/>
  <c r="H55"/>
  <c r="L127"/>
  <c r="AP139"/>
  <c r="H147"/>
  <c r="BH155"/>
  <c r="Z157"/>
  <c r="H163"/>
  <c r="AB173"/>
  <c r="BF175"/>
  <c r="BH191"/>
  <c r="Z193"/>
  <c r="H199"/>
  <c r="C21"/>
  <c r="K21"/>
  <c r="AA29"/>
  <c r="K37"/>
  <c r="C57"/>
  <c r="AA65"/>
  <c r="K73"/>
  <c r="AE85"/>
  <c r="C91"/>
  <c r="K91"/>
  <c r="G93"/>
  <c r="C109"/>
  <c r="K109"/>
  <c r="C127"/>
  <c r="K127"/>
  <c r="G129"/>
  <c r="C145"/>
  <c r="K145"/>
  <c r="G147"/>
  <c r="BG155"/>
  <c r="G163"/>
  <c r="C165"/>
  <c r="AA173"/>
  <c r="AU175"/>
  <c r="C181"/>
  <c r="K181"/>
  <c r="BG191"/>
  <c r="G199"/>
  <c r="C201"/>
  <c r="H73"/>
  <c r="F39"/>
  <c r="AB47"/>
  <c r="AB29"/>
  <c r="AB65"/>
  <c r="Z67"/>
  <c r="L91"/>
  <c r="AP103"/>
  <c r="L109"/>
  <c r="H111"/>
  <c r="AP121"/>
  <c r="H129"/>
  <c r="L145"/>
  <c r="J37"/>
  <c r="F55"/>
  <c r="L67"/>
  <c r="B73"/>
  <c r="B127"/>
  <c r="B145"/>
  <c r="F147"/>
  <c r="BF155"/>
  <c r="L157"/>
  <c r="AP157"/>
  <c r="F163"/>
  <c r="AR173"/>
  <c r="B181"/>
  <c r="J181"/>
  <c r="F183"/>
  <c r="BF191"/>
  <c r="L193"/>
  <c r="AP193"/>
  <c r="F199"/>
  <c r="E19"/>
  <c r="AE31"/>
  <c r="AE67"/>
  <c r="AU85"/>
  <c r="E93"/>
  <c r="AU103"/>
  <c r="I109"/>
  <c r="E111"/>
  <c r="AU121"/>
  <c r="E129"/>
  <c r="AU139"/>
  <c r="I145"/>
  <c r="E147"/>
  <c r="AE157"/>
  <c r="E163"/>
  <c r="I165"/>
  <c r="BK175"/>
  <c r="I181"/>
  <c r="AE193"/>
  <c r="E199"/>
  <c r="I201"/>
  <c r="BF157"/>
  <c r="BH173"/>
  <c r="Z175"/>
  <c r="H181"/>
  <c r="BF193"/>
  <c r="G37"/>
  <c r="K199"/>
  <c r="AR139"/>
  <c r="AR155"/>
  <c r="BF173"/>
  <c r="L175"/>
  <c r="AR191"/>
  <c r="AB193" l="1"/>
  <c r="H201"/>
  <c r="L199"/>
  <c r="B201"/>
  <c r="BH193"/>
  <c r="K201"/>
  <c r="L201"/>
  <c r="AR193"/>
  <c r="E201"/>
  <c r="AB157"/>
  <c r="H165"/>
  <c r="L163"/>
  <c r="B165"/>
  <c r="BH157"/>
  <c r="K165"/>
  <c r="L165"/>
  <c r="AR157"/>
  <c r="E165"/>
  <c r="B183"/>
  <c r="BH175"/>
  <c r="L183"/>
  <c r="AR175"/>
  <c r="E183"/>
  <c r="AB175"/>
  <c r="H183"/>
  <c r="L181"/>
  <c r="K183"/>
  <c r="AB85"/>
  <c r="E75"/>
  <c r="L73"/>
  <c r="H75"/>
  <c r="B75"/>
  <c r="AB67"/>
  <c r="K75"/>
  <c r="L75"/>
  <c r="B57"/>
  <c r="AB49"/>
  <c r="H57"/>
  <c r="K57"/>
  <c r="L57"/>
  <c r="E57"/>
  <c r="L55"/>
</calcChain>
</file>

<file path=xl/sharedStrings.xml><?xml version="1.0" encoding="utf-8"?>
<sst xmlns="http://schemas.openxmlformats.org/spreadsheetml/2006/main" count="1030" uniqueCount="170">
  <si>
    <t xml:space="preserve">ANÁLISIS ENCUESTA DE POBLACIÓN ACTIVA </t>
  </si>
  <si>
    <t>Cifras de personal ocupado y asalariado en el str privado desagregadas por género, tipo de contrato (indef/temp) y jornada (compl/parc) para el sector de comercio (CNAE G) y total actividad económica                                      Serie temporal desde 1tr19 a 3tr21 - Variación trimestral, anual y bianual</t>
  </si>
  <si>
    <t>ASALARIADxS STR. PRIV</t>
  </si>
  <si>
    <t xml:space="preserve">OCUPADxS </t>
  </si>
  <si>
    <t>HOMBRES</t>
  </si>
  <si>
    <t>MUJERES</t>
  </si>
  <si>
    <t>TOTAL HOMBRES</t>
  </si>
  <si>
    <t>TOTAL MUJERES</t>
  </si>
  <si>
    <t>TOTAL</t>
  </si>
  <si>
    <t>ACT</t>
  </si>
  <si>
    <t>INDEF</t>
  </si>
  <si>
    <t>TEMP</t>
  </si>
  <si>
    <t>COMPL</t>
  </si>
  <si>
    <t>PARC</t>
  </si>
  <si>
    <t>TOTAL CCIO</t>
  </si>
  <si>
    <t>TOTAL ACTIV ECONOM</t>
  </si>
  <si>
    <t>tasa de temporalidad</t>
  </si>
  <si>
    <t>tasa de  parcialidad</t>
  </si>
  <si>
    <t xml:space="preserve">tasa de asalarización </t>
  </si>
  <si>
    <t>tasa empleo femenino</t>
  </si>
  <si>
    <t>% ASALAR s/TOTAL act econ</t>
  </si>
  <si>
    <t>% OCUPAD s/TOTAL act econ</t>
  </si>
  <si>
    <t>EPA - VARIACIÓN PERIODO: 1er y 2º TR 2019</t>
  </si>
  <si>
    <t>ASALARIADxS STR.PRIV</t>
  </si>
  <si>
    <t>EPA - VARIACIÓN PERIODO: 2º y 3º TR 2019</t>
  </si>
  <si>
    <t>EPA - VARIACIÓN PERIODO: 3º y 4º TR 2019</t>
  </si>
  <si>
    <t>EPA - VARIACIÓN PERIODO: 4º TR 2019 y 1er TR 2020</t>
  </si>
  <si>
    <t>EPA - VARIACIÓN PERIODO: 1er TR 2019 y 2020</t>
  </si>
  <si>
    <t>EPA - VARIACIÓN PERIODO: 1er y 2º TR 2020</t>
  </si>
  <si>
    <t>EPA - VARIACIÓN PERIODO: 2º TR 2019 y 2020</t>
  </si>
  <si>
    <t>EPA - VARIACIÓN PERIODO: 2º y 3º TR 2020</t>
  </si>
  <si>
    <t>EPA - VARIACIÓN PERIODO: 3º TR 2019 y 2020</t>
  </si>
  <si>
    <t>EPA - VARIACIÓN PERIODO: 3º y 4º TR 2020</t>
  </si>
  <si>
    <t>EPA - VARIACIÓN PERIODO: 4º TR 2019 y 2020</t>
  </si>
  <si>
    <t>EPA - VARIACIÓN PERIODO: 4º TR 2020 y 1er TR 2021</t>
  </si>
  <si>
    <t>EPA - VARIACIÓN PERIODO: 1er TR 2020 y 2021</t>
  </si>
  <si>
    <t>EPA - VARIACIÓN PERIODO: 1er TR 2019 y 2021</t>
  </si>
  <si>
    <t>EPA - VARIACIÓN PERIODO: 1er y 2º TR 2021</t>
  </si>
  <si>
    <t>EPA - VARIACIÓN PERIODO: 2º TR 2020 y 2021</t>
  </si>
  <si>
    <t>EPA - VARIACIÓN PERIODO: 2º TR 2019 y 2021</t>
  </si>
  <si>
    <t>EPA - VARIACIÓN PERIODO: 2º y 3º TR 2021</t>
  </si>
  <si>
    <t>EPA - VARIACIÓN PERIODO: 3º TR 2020 y 2021</t>
  </si>
  <si>
    <t>EPA - VARIACIÓN PERIODO: 3º TR 2019 y 2021</t>
  </si>
  <si>
    <t xml:space="preserve">DIR. PROVINCIALES CCAA 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</si>
  <si>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</si>
  <si>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</si>
  <si>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</si>
  <si>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</si>
  <si>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</si>
  <si>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</si>
  <si>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</si>
  <si>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</si>
  <si>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</si>
  <si>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</si>
  <si>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</si>
  <si>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</si>
  <si>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</si>
  <si>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</si>
  <si>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</si>
  <si>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</si>
  <si>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</si>
  <si>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</si>
  <si>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</si>
  <si>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</si>
  <si>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</si>
  <si>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</si>
  <si>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</si>
  <si>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</si>
  <si>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</si>
  <si>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</si>
  <si>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</si>
  <si>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</si>
  <si>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</si>
  <si>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</si>
  <si>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</si>
  <si>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</si>
  <si>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</si>
  <si>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</si>
  <si>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</si>
  <si>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</si>
  <si>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</si>
  <si>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</si>
  <si>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</si>
  <si>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</si>
  <si>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</si>
  <si>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</si>
  <si>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</si>
  <si>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</si>
  <si>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</si>
  <si>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</si>
  <si>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</si>
  <si>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</si>
  <si>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</si>
  <si>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</si>
  <si>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</si>
  <si>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</si>
  <si>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</si>
  <si>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</si>
  <si>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</si>
  <si>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</si>
  <si>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</si>
  <si>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</si>
  <si>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BARCELONA</t>
  </si>
  <si>
    <t>GIRONA</t>
  </si>
  <si>
    <t>LLEIDA</t>
  </si>
  <si>
    <t>TARRAGONA</t>
  </si>
  <si>
    <t>TOTAL CATALUÑA</t>
  </si>
  <si>
    <t xml:space="preserve">T O T A L </t>
  </si>
  <si>
    <t>fluctuación s/media anl</t>
  </si>
  <si>
    <t>afiliación media anl</t>
  </si>
  <si>
    <t>afil media 2017</t>
  </si>
  <si>
    <t>afil media 2018</t>
  </si>
  <si>
    <t>afil media 2019</t>
  </si>
  <si>
    <t>afil media 2020</t>
  </si>
  <si>
    <t>afil media 2021</t>
  </si>
  <si>
    <t>COMERCIO</t>
  </si>
  <si>
    <t>CONTRATOS INCIALES</t>
  </si>
  <si>
    <t>CONVERTIDOS EN INDEFINIDOS</t>
  </si>
  <si>
    <t>AMBOS SEXOS</t>
  </si>
  <si>
    <t>G</t>
  </si>
  <si>
    <t>CONTRATACIÓN POR CCAA/PROV</t>
  </si>
  <si>
    <t>COMERCIO POR MAYOR Y MENOR; REP. VEHÍCUL</t>
  </si>
  <si>
    <t>ANÁLISIS SERIE MENSUAL DE CONTRATACIÓN - SEPE</t>
  </si>
  <si>
    <t>Serie mensual desde ene17 a oct21</t>
  </si>
  <si>
    <t>AFILIACIÓN MEDIA MENSUAL</t>
  </si>
  <si>
    <t xml:space="preserve">RÉGIMEN GENERAL </t>
  </si>
  <si>
    <t>Cifras de contratación inicial (desagregadas por género) y conversión en indefinidos</t>
  </si>
  <si>
    <t>Datos octubre 21</t>
  </si>
  <si>
    <t>TOTAL ERTE's todos CNAE</t>
  </si>
  <si>
    <t>% CCAA s/TOTAL</t>
  </si>
  <si>
    <t>PESO COMERCIO</t>
  </si>
  <si>
    <t>PERSONAS AFECTADAS POR ERTEs</t>
  </si>
  <si>
    <t>Cifras al 12nov21</t>
  </si>
  <si>
    <t xml:space="preserve">PLAN DIRECTOR INSPECCIÓN DE TRABAJO </t>
  </si>
  <si>
    <t>Actuaciones realizadas al 30jun20</t>
  </si>
  <si>
    <t>DOMINGOS Y FESTIVOS DE APERTURA COMERCIAL EN 2021</t>
  </si>
  <si>
    <t>CCAA</t>
  </si>
  <si>
    <t>Total 2021</t>
  </si>
  <si>
    <t>Ene-Nov-Dic 2021</t>
  </si>
  <si>
    <t>% concentr.</t>
  </si>
  <si>
    <t>Observaciones</t>
  </si>
  <si>
    <t xml:space="preserve">PLANES DE CHOQUE TEMPORALIDAD Y PARCIALIDAD POR CC.AA Y PROVINCIAS </t>
  </si>
  <si>
    <t>Plan choque TEMPORALIDAD</t>
  </si>
  <si>
    <t>Plan choque PARCIALIDAD</t>
  </si>
  <si>
    <t>COMUNICACIONES</t>
  </si>
  <si>
    <t>TRAB AFECT</t>
  </si>
  <si>
    <t>CONTR TRANSFORMADOS EN INDEF</t>
  </si>
  <si>
    <t>% TRANSF</t>
  </si>
  <si>
    <t>CONTR REGULARIZADOS</t>
  </si>
  <si>
    <t>% REGULARIZ</t>
  </si>
  <si>
    <t>TOTAL ACTUACIONES POR CC.AA, Y SECCIONES DE ACTIVIDAD CNAE 2009 - CNAE G COMERCIO</t>
  </si>
  <si>
    <t>CONTRATOS TRANSFORMADOS GLOBAL</t>
  </si>
  <si>
    <r>
      <rPr>
        <b/>
        <sz val="11"/>
        <color rgb="FFFFFFFF"/>
        <rFont val="Calibri"/>
        <family val="2"/>
        <scheme val="minor"/>
      </rPr>
      <t>%</t>
    </r>
  </si>
  <si>
    <t>INCREMENTOS JORNADA GLOBAL</t>
  </si>
  <si>
    <t>REGULARIZACIONES GLOBAL</t>
  </si>
  <si>
    <r>
      <rPr>
        <b/>
        <sz val="11"/>
        <color rgb="FFFFFFFF"/>
        <rFont val="Calibri"/>
        <family val="2"/>
        <scheme val="minor"/>
      </rPr>
      <t>%.</t>
    </r>
  </si>
  <si>
    <t>CATALUÑA &gt;&gt;&gt; EPA - PERIODO: 1TR2019</t>
  </si>
  <si>
    <t>CATALUÑA &gt;&gt;&gt; EPA - PERIODO: 2TR2019</t>
  </si>
  <si>
    <t>CATALUÑA &gt;&gt;&gt; EPA - PERIODO: 3TR2019</t>
  </si>
  <si>
    <t>CATALUÑA &gt;&gt;&gt; EPA - PERIODO: 4TR2019</t>
  </si>
  <si>
    <t>CATALUÑA &gt;&gt;&gt; EPA - PERIODO: 1TR2020</t>
  </si>
  <si>
    <t>CATALUÑA &gt;&gt;&gt; EPA - PERIODO: 2TR2020</t>
  </si>
  <si>
    <t>CATALUÑA &gt;&gt;&gt; EPA - PERIODO: 3TR2020</t>
  </si>
  <si>
    <t>CATALUÑA &gt;&gt;&gt; EPA - PERIODO: 4TR2020</t>
  </si>
  <si>
    <t>CATALUÑA &gt;&gt;&gt; EPA - PERIODO: 1TR2021</t>
  </si>
  <si>
    <t>CATALUÑA &gt;&gt;&gt; EPA - PERIODO: 2TR2021</t>
  </si>
  <si>
    <t>CATALUÑA &gt;&gt;&gt; EPA - PERIODO: 3TR2021</t>
  </si>
  <si>
    <t>CATALUÑA</t>
  </si>
  <si>
    <t xml:space="preserve"> CATALUÑA</t>
  </si>
  <si>
    <t>2 domingos/festivos se elige por municipios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</si>
</sst>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#,##0.0000"/>
    <numFmt numFmtId="165" formatCode="_-* #,##0.00_-;\-* #,##0.00_-;_-* &quot;-&quot;??_-;_-@_-"/>
    <numFmt numFmtId="166" formatCode="_-* #,##0\ _€_-;\-* #,##0\ _€_-;_-* &quot;-&quot;??\ _€_-;_-@_-"/>
    <numFmt numFmtId="167" formatCode="0.0%"/>
    <numFmt numFmtId="168" formatCode="#,##0;\-#,##0;&quot;  &quot;"/>
    <numFmt numFmtId="169" formatCode="#,##0;\-#,##0;\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0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Times New Roman"/>
      <family val="1"/>
    </font>
    <font>
      <b/>
      <sz val="1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9C0005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DBDBDB"/>
      </patternFill>
    </fill>
    <fill>
      <patternFill patternType="solid">
        <fgColor rgb="FFC00000"/>
        <bgColor indexed="64"/>
      </patternFill>
    </fill>
    <fill>
      <patternFill patternType="solid">
        <fgColor rgb="FFC00000"/>
      </patternFill>
    </fill>
    <fill>
      <patternFill patternType="solid">
        <fgColor rgb="FFFFC6CE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Border="0"/>
    <xf numFmtId="43" fontId="22" fillId="0" borderId="0" applyFont="0" applyFill="0" applyBorder="0" applyAlignment="0" applyProtection="0"/>
    <xf numFmtId="0" fontId="22" fillId="0" borderId="0" applyBorder="0"/>
    <xf numFmtId="9" fontId="22" fillId="0" borderId="0" applyFont="0" applyFill="0" applyBorder="0" applyAlignment="0" applyProtection="0"/>
    <xf numFmtId="0" fontId="38" fillId="0" borderId="0"/>
    <xf numFmtId="0" fontId="21" fillId="0" borderId="0"/>
  </cellStyleXfs>
  <cellXfs count="254">
    <xf numFmtId="0" fontId="0" fillId="0" borderId="0" xfId="0"/>
    <xf numFmtId="0" fontId="7" fillId="0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10" fillId="6" borderId="1" xfId="3" applyFont="1" applyFill="1" applyBorder="1" applyAlignment="1">
      <alignment horizontal="center" vertical="center" wrapText="1"/>
    </xf>
    <xf numFmtId="0" fontId="10" fillId="6" borderId="2" xfId="3" applyFont="1" applyFill="1" applyBorder="1" applyAlignment="1">
      <alignment horizontal="center" vertical="center" wrapText="1"/>
    </xf>
    <xf numFmtId="0" fontId="10" fillId="6" borderId="3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 wrapText="1"/>
    </xf>
    <xf numFmtId="0" fontId="3" fillId="7" borderId="3" xfId="3" applyFont="1" applyFill="1" applyBorder="1" applyAlignment="1">
      <alignment horizontal="center" vertical="center" wrapText="1"/>
    </xf>
    <xf numFmtId="43" fontId="11" fillId="8" borderId="1" xfId="4" applyFont="1" applyFill="1" applyBorder="1" applyAlignment="1">
      <alignment horizontal="center" vertical="center" wrapText="1"/>
    </xf>
    <xf numFmtId="43" fontId="11" fillId="8" borderId="2" xfId="4" applyFont="1" applyFill="1" applyBorder="1" applyAlignment="1">
      <alignment horizontal="center" vertical="center" wrapText="1"/>
    </xf>
    <xf numFmtId="43" fontId="12" fillId="9" borderId="1" xfId="4" applyFont="1" applyFill="1" applyBorder="1" applyAlignment="1">
      <alignment horizontal="center" vertical="center" wrapText="1"/>
    </xf>
    <xf numFmtId="43" fontId="0" fillId="9" borderId="2" xfId="4" applyFont="1" applyFill="1" applyBorder="1" applyAlignment="1">
      <alignment vertical="center"/>
    </xf>
    <xf numFmtId="43" fontId="0" fillId="9" borderId="3" xfId="4" applyFont="1" applyFill="1" applyBorder="1" applyAlignment="1">
      <alignment vertical="center"/>
    </xf>
    <xf numFmtId="0" fontId="13" fillId="8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center" vertical="center" wrapText="1"/>
    </xf>
    <xf numFmtId="0" fontId="3" fillId="7" borderId="6" xfId="3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43" fontId="3" fillId="10" borderId="7" xfId="4" applyFont="1" applyFill="1" applyBorder="1" applyAlignment="1">
      <alignment horizontal="center" vertical="center" wrapText="1"/>
    </xf>
    <xf numFmtId="43" fontId="3" fillId="11" borderId="8" xfId="4" applyFont="1" applyFill="1" applyBorder="1" applyAlignment="1">
      <alignment horizontal="center" vertical="center" wrapText="1"/>
    </xf>
    <xf numFmtId="43" fontId="3" fillId="12" borderId="8" xfId="4" applyFont="1" applyFill="1" applyBorder="1" applyAlignment="1">
      <alignment horizontal="center" vertical="center" wrapText="1"/>
    </xf>
    <xf numFmtId="43" fontId="3" fillId="13" borderId="9" xfId="4" applyFont="1" applyFill="1" applyBorder="1" applyAlignment="1">
      <alignment horizontal="center" vertical="center" wrapText="1"/>
    </xf>
    <xf numFmtId="43" fontId="3" fillId="13" borderId="10" xfId="4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0" fillId="6" borderId="13" xfId="3" applyFont="1" applyFill="1" applyBorder="1" applyAlignment="1">
      <alignment horizontal="center" vertical="center" wrapText="1"/>
    </xf>
    <xf numFmtId="0" fontId="3" fillId="7" borderId="13" xfId="3" applyFont="1" applyFill="1" applyBorder="1" applyAlignment="1">
      <alignment horizontal="center" vertical="center" wrapText="1"/>
    </xf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3" fillId="14" borderId="17" xfId="0" applyFont="1" applyFill="1" applyBorder="1" applyAlignment="1">
      <alignment horizontal="center"/>
    </xf>
    <xf numFmtId="43" fontId="0" fillId="5" borderId="4" xfId="4" applyFont="1" applyFill="1" applyBorder="1"/>
    <xf numFmtId="43" fontId="0" fillId="5" borderId="18" xfId="4" applyFont="1" applyFill="1" applyBorder="1"/>
    <xf numFmtId="43" fontId="0" fillId="5" borderId="6" xfId="4" applyFont="1" applyFill="1" applyBorder="1"/>
    <xf numFmtId="43" fontId="0" fillId="5" borderId="6" xfId="0" applyNumberFormat="1" applyFill="1" applyBorder="1"/>
    <xf numFmtId="43" fontId="0" fillId="5" borderId="5" xfId="0" applyNumberFormat="1" applyFill="1" applyBorder="1"/>
    <xf numFmtId="43" fontId="0" fillId="5" borderId="14" xfId="0" applyNumberFormat="1" applyFill="1" applyBorder="1"/>
    <xf numFmtId="43" fontId="0" fillId="5" borderId="0" xfId="0" applyNumberFormat="1" applyFill="1"/>
    <xf numFmtId="0" fontId="14" fillId="15" borderId="17" xfId="0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4" fillId="5" borderId="17" xfId="0" applyNumberFormat="1" applyFont="1" applyFill="1" applyBorder="1"/>
    <xf numFmtId="43" fontId="4" fillId="16" borderId="17" xfId="0" applyNumberFormat="1" applyFont="1" applyFill="1" applyBorder="1"/>
    <xf numFmtId="0" fontId="14" fillId="5" borderId="0" xfId="0" applyFont="1" applyFill="1" applyAlignment="1">
      <alignment horizontal="center" vertical="center" wrapText="1"/>
    </xf>
    <xf numFmtId="165" fontId="0" fillId="5" borderId="0" xfId="0" applyNumberFormat="1" applyFill="1" applyAlignment="1">
      <alignment vertical="center"/>
    </xf>
    <xf numFmtId="165" fontId="14" fillId="5" borderId="0" xfId="4" applyNumberFormat="1" applyFont="1" applyFill="1" applyBorder="1" applyAlignment="1">
      <alignment horizontal="center" vertical="center" wrapText="1"/>
    </xf>
    <xf numFmtId="165" fontId="15" fillId="5" borderId="0" xfId="4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 wrapText="1"/>
    </xf>
    <xf numFmtId="43" fontId="3" fillId="11" borderId="1" xfId="4" applyFont="1" applyFill="1" applyBorder="1" applyAlignment="1">
      <alignment horizontal="center" vertical="center" wrapText="1"/>
    </xf>
    <xf numFmtId="43" fontId="3" fillId="11" borderId="2" xfId="4" applyFont="1" applyFill="1" applyBorder="1" applyAlignment="1">
      <alignment horizontal="center" vertical="center" wrapText="1"/>
    </xf>
    <xf numFmtId="43" fontId="3" fillId="11" borderId="3" xfId="4" applyFont="1" applyFill="1" applyBorder="1" applyAlignment="1">
      <alignment horizontal="center" vertical="center" wrapText="1"/>
    </xf>
    <xf numFmtId="43" fontId="3" fillId="13" borderId="1" xfId="4" applyFont="1" applyFill="1" applyBorder="1" applyAlignment="1">
      <alignment horizontal="center" vertical="center" wrapText="1"/>
    </xf>
    <xf numFmtId="43" fontId="3" fillId="13" borderId="2" xfId="4" applyFont="1" applyFill="1" applyBorder="1" applyAlignment="1">
      <alignment horizontal="center" vertical="center" wrapText="1"/>
    </xf>
    <xf numFmtId="43" fontId="3" fillId="13" borderId="3" xfId="4" applyFont="1" applyFill="1" applyBorder="1" applyAlignment="1">
      <alignment horizontal="center" vertical="center" wrapText="1"/>
    </xf>
    <xf numFmtId="43" fontId="4" fillId="9" borderId="17" xfId="4" applyFont="1" applyFill="1" applyBorder="1" applyAlignment="1">
      <alignment horizontal="center" vertical="center" wrapText="1"/>
    </xf>
    <xf numFmtId="0" fontId="16" fillId="6" borderId="17" xfId="3" applyFont="1" applyFill="1" applyBorder="1" applyAlignment="1">
      <alignment horizontal="center" vertical="center" wrapText="1"/>
    </xf>
    <xf numFmtId="0" fontId="17" fillId="7" borderId="17" xfId="3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43" fontId="3" fillId="13" borderId="19" xfId="4" applyFont="1" applyFill="1" applyBorder="1" applyAlignment="1">
      <alignment horizontal="center" vertical="center" wrapText="1"/>
    </xf>
    <xf numFmtId="0" fontId="10" fillId="6" borderId="17" xfId="3" applyFont="1" applyFill="1" applyBorder="1" applyAlignment="1">
      <alignment horizontal="center" vertical="center" wrapText="1"/>
    </xf>
    <xf numFmtId="0" fontId="18" fillId="5" borderId="15" xfId="0" applyFont="1" applyFill="1" applyBorder="1"/>
    <xf numFmtId="9" fontId="3" fillId="14" borderId="3" xfId="2" applyFont="1" applyFill="1" applyBorder="1" applyAlignment="1">
      <alignment horizontal="center"/>
    </xf>
    <xf numFmtId="10" fontId="19" fillId="5" borderId="6" xfId="2" applyNumberFormat="1" applyFont="1" applyFill="1" applyBorder="1" applyAlignment="1">
      <alignment horizontal="center"/>
    </xf>
    <xf numFmtId="10" fontId="19" fillId="5" borderId="18" xfId="2" applyNumberFormat="1" applyFont="1" applyFill="1" applyBorder="1" applyAlignment="1">
      <alignment horizontal="center"/>
    </xf>
    <xf numFmtId="9" fontId="3" fillId="14" borderId="17" xfId="2" applyFont="1" applyFill="1" applyBorder="1" applyAlignment="1">
      <alignment horizontal="center"/>
    </xf>
    <xf numFmtId="9" fontId="0" fillId="5" borderId="0" xfId="2" applyFont="1" applyFill="1"/>
    <xf numFmtId="10" fontId="19" fillId="5" borderId="0" xfId="2" applyNumberFormat="1" applyFont="1" applyFill="1" applyBorder="1" applyAlignment="1">
      <alignment horizontal="center"/>
    </xf>
    <xf numFmtId="9" fontId="14" fillId="15" borderId="17" xfId="2" applyFont="1" applyFill="1" applyBorder="1" applyAlignment="1">
      <alignment horizontal="center" vertical="center" wrapText="1"/>
    </xf>
    <xf numFmtId="10" fontId="19" fillId="5" borderId="3" xfId="2" applyNumberFormat="1" applyFont="1" applyFill="1" applyBorder="1" applyAlignment="1">
      <alignment horizontal="center"/>
    </xf>
    <xf numFmtId="10" fontId="19" fillId="5" borderId="2" xfId="2" applyNumberFormat="1" applyFont="1" applyFill="1" applyBorder="1" applyAlignment="1">
      <alignment horizontal="center"/>
    </xf>
    <xf numFmtId="0" fontId="4" fillId="5" borderId="0" xfId="0" applyFont="1" applyFill="1"/>
    <xf numFmtId="0" fontId="0" fillId="0" borderId="20" xfId="0" applyBorder="1"/>
    <xf numFmtId="0" fontId="9" fillId="4" borderId="0" xfId="0" applyFont="1" applyFill="1" applyAlignment="1">
      <alignment horizontal="center"/>
    </xf>
    <xf numFmtId="0" fontId="20" fillId="0" borderId="0" xfId="0" applyFont="1" applyFill="1"/>
    <xf numFmtId="164" fontId="0" fillId="5" borderId="0" xfId="0" applyNumberFormat="1" applyFill="1" applyAlignment="1">
      <alignment horizontal="center"/>
    </xf>
    <xf numFmtId="0" fontId="10" fillId="6" borderId="1" xfId="3" applyFont="1" applyFill="1" applyBorder="1" applyAlignment="1">
      <alignment horizontal="center" wrapText="1"/>
    </xf>
    <xf numFmtId="0" fontId="10" fillId="6" borderId="2" xfId="3" applyFont="1" applyFill="1" applyBorder="1" applyAlignment="1">
      <alignment horizontal="center" wrapText="1"/>
    </xf>
    <xf numFmtId="0" fontId="10" fillId="6" borderId="3" xfId="3" applyFont="1" applyFill="1" applyBorder="1" applyAlignment="1">
      <alignment horizontal="center" wrapText="1"/>
    </xf>
    <xf numFmtId="0" fontId="3" fillId="7" borderId="1" xfId="3" applyFont="1" applyFill="1" applyBorder="1" applyAlignment="1">
      <alignment horizontal="center" wrapText="1"/>
    </xf>
    <xf numFmtId="0" fontId="3" fillId="7" borderId="2" xfId="3" applyFont="1" applyFill="1" applyBorder="1" applyAlignment="1">
      <alignment horizontal="center" wrapText="1"/>
    </xf>
    <xf numFmtId="0" fontId="3" fillId="7" borderId="3" xfId="3" applyFont="1" applyFill="1" applyBorder="1" applyAlignment="1">
      <alignment horizontal="center" wrapText="1"/>
    </xf>
    <xf numFmtId="43" fontId="11" fillId="8" borderId="1" xfId="4" applyFont="1" applyFill="1" applyBorder="1" applyAlignment="1">
      <alignment horizontal="center" wrapText="1"/>
    </xf>
    <xf numFmtId="43" fontId="11" fillId="8" borderId="2" xfId="4" applyFont="1" applyFill="1" applyBorder="1" applyAlignment="1">
      <alignment horizontal="center" wrapText="1"/>
    </xf>
    <xf numFmtId="43" fontId="12" fillId="9" borderId="1" xfId="4" applyFont="1" applyFill="1" applyBorder="1" applyAlignment="1">
      <alignment horizontal="center" wrapText="1"/>
    </xf>
    <xf numFmtId="43" fontId="0" fillId="9" borderId="2" xfId="4" applyFont="1" applyFill="1" applyBorder="1" applyAlignment="1"/>
    <xf numFmtId="43" fontId="0" fillId="9" borderId="3" xfId="4" applyFont="1" applyFill="1" applyBorder="1" applyAlignment="1"/>
    <xf numFmtId="164" fontId="4" fillId="5" borderId="1" xfId="0" applyNumberFormat="1" applyFont="1" applyFill="1" applyBorder="1" applyAlignment="1">
      <alignment horizontal="center"/>
    </xf>
    <xf numFmtId="43" fontId="3" fillId="10" borderId="7" xfId="4" applyFont="1" applyFill="1" applyBorder="1" applyAlignment="1">
      <alignment horizontal="center" wrapText="1"/>
    </xf>
    <xf numFmtId="43" fontId="3" fillId="11" borderId="8" xfId="4" applyFont="1" applyFill="1" applyBorder="1" applyAlignment="1">
      <alignment horizontal="center" wrapText="1"/>
    </xf>
    <xf numFmtId="43" fontId="3" fillId="12" borderId="8" xfId="4" applyFont="1" applyFill="1" applyBorder="1" applyAlignment="1">
      <alignment horizontal="center" wrapText="1"/>
    </xf>
    <xf numFmtId="43" fontId="3" fillId="13" borderId="9" xfId="4" applyFont="1" applyFill="1" applyBorder="1" applyAlignment="1">
      <alignment horizontal="center" wrapText="1"/>
    </xf>
    <xf numFmtId="43" fontId="3" fillId="13" borderId="10" xfId="4" applyFont="1" applyFill="1" applyBorder="1" applyAlignment="1">
      <alignment horizontal="center" wrapText="1"/>
    </xf>
    <xf numFmtId="0" fontId="3" fillId="14" borderId="21" xfId="0" applyFont="1" applyFill="1" applyBorder="1" applyAlignment="1">
      <alignment horizontal="center"/>
    </xf>
    <xf numFmtId="43" fontId="0" fillId="0" borderId="21" xfId="4" applyFont="1" applyBorder="1" applyAlignment="1"/>
    <xf numFmtId="43" fontId="0" fillId="0" borderId="22" xfId="4" applyFont="1" applyBorder="1" applyAlignment="1"/>
    <xf numFmtId="0" fontId="14" fillId="15" borderId="21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166" fontId="0" fillId="5" borderId="4" xfId="4" applyNumberFormat="1" applyFont="1" applyFill="1" applyBorder="1"/>
    <xf numFmtId="166" fontId="0" fillId="5" borderId="18" xfId="4" applyNumberFormat="1" applyFont="1" applyFill="1" applyBorder="1"/>
    <xf numFmtId="166" fontId="0" fillId="5" borderId="6" xfId="4" applyNumberFormat="1" applyFont="1" applyFill="1" applyBorder="1"/>
    <xf numFmtId="166" fontId="0" fillId="5" borderId="6" xfId="0" applyNumberFormat="1" applyFill="1" applyBorder="1"/>
    <xf numFmtId="166" fontId="0" fillId="5" borderId="5" xfId="0" applyNumberFormat="1" applyFill="1" applyBorder="1"/>
    <xf numFmtId="166" fontId="0" fillId="5" borderId="14" xfId="0" applyNumberFormat="1" applyFill="1" applyBorder="1"/>
    <xf numFmtId="166" fontId="0" fillId="5" borderId="0" xfId="0" applyNumberFormat="1" applyFill="1"/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4" fillId="5" borderId="17" xfId="0" applyNumberFormat="1" applyFont="1" applyFill="1" applyBorder="1"/>
    <xf numFmtId="166" fontId="4" fillId="16" borderId="17" xfId="0" applyNumberFormat="1" applyFont="1" applyFill="1" applyBorder="1"/>
    <xf numFmtId="43" fontId="0" fillId="0" borderId="0" xfId="100" applyFont="1" applyFill="1" applyAlignment="1" applyProtection="1"/>
    <xf numFmtId="43" fontId="24" fillId="0" borderId="0" xfId="100" applyFont="1" applyFill="1" applyAlignment="1" applyProtection="1"/>
    <xf numFmtId="43" fontId="1" fillId="0" borderId="0" xfId="100" applyFont="1"/>
    <xf numFmtId="0" fontId="25" fillId="0" borderId="0" xfId="99" applyFont="1"/>
    <xf numFmtId="43" fontId="18" fillId="0" borderId="0" xfId="100" applyFont="1" applyAlignment="1">
      <alignment horizontal="centerContinuous"/>
    </xf>
    <xf numFmtId="43" fontId="26" fillId="0" borderId="0" xfId="100" applyFont="1" applyFill="1" applyAlignment="1" applyProtection="1">
      <alignment vertical="center"/>
    </xf>
    <xf numFmtId="0" fontId="25" fillId="0" borderId="0" xfId="99" applyNumberFormat="1" applyFont="1" applyFill="1" applyAlignment="1" applyProtection="1">
      <alignment vertical="center"/>
    </xf>
    <xf numFmtId="0" fontId="25" fillId="0" borderId="0" xfId="99" applyNumberFormat="1" applyFont="1" applyFill="1" applyAlignment="1" applyProtection="1"/>
    <xf numFmtId="43" fontId="1" fillId="0" borderId="0" xfId="100" applyFont="1" applyFill="1" applyAlignment="1" applyProtection="1"/>
    <xf numFmtId="0" fontId="25" fillId="0" borderId="27" xfId="99" applyNumberFormat="1" applyFont="1" applyFill="1" applyBorder="1" applyAlignment="1" applyProtection="1"/>
    <xf numFmtId="43" fontId="1" fillId="0" borderId="28" xfId="100" applyFont="1" applyFill="1" applyBorder="1" applyAlignment="1" applyProtection="1"/>
    <xf numFmtId="0" fontId="25" fillId="0" borderId="29" xfId="99" applyNumberFormat="1" applyFont="1" applyFill="1" applyBorder="1" applyAlignment="1" applyProtection="1"/>
    <xf numFmtId="43" fontId="1" fillId="0" borderId="30" xfId="100" applyFont="1" applyFill="1" applyBorder="1" applyAlignment="1" applyProtection="1"/>
    <xf numFmtId="0" fontId="25" fillId="0" borderId="30" xfId="99" applyNumberFormat="1" applyFont="1" applyFill="1" applyBorder="1" applyAlignment="1" applyProtection="1"/>
    <xf numFmtId="4" fontId="25" fillId="0" borderId="30" xfId="99" applyNumberFormat="1" applyFont="1" applyFill="1" applyBorder="1" applyAlignment="1" applyProtection="1"/>
    <xf numFmtId="43" fontId="11" fillId="0" borderId="0" xfId="100" applyFont="1" applyAlignment="1">
      <alignment horizontal="centerContinuous"/>
    </xf>
    <xf numFmtId="0" fontId="11" fillId="5" borderId="23" xfId="99" applyNumberFormat="1" applyFont="1" applyFill="1" applyBorder="1" applyAlignment="1">
      <alignment horizontal="center" vertical="center" wrapText="1"/>
    </xf>
    <xf numFmtId="3" fontId="11" fillId="5" borderId="24" xfId="99" applyNumberFormat="1" applyFont="1" applyFill="1" applyBorder="1" applyAlignment="1"/>
    <xf numFmtId="4" fontId="11" fillId="5" borderId="25" xfId="99" applyNumberFormat="1" applyFont="1" applyFill="1" applyBorder="1" applyAlignment="1">
      <alignment horizontal="right"/>
    </xf>
    <xf numFmtId="4" fontId="11" fillId="5" borderId="26" xfId="99" applyNumberFormat="1" applyFont="1" applyFill="1" applyBorder="1" applyAlignment="1">
      <alignment horizontal="right"/>
    </xf>
    <xf numFmtId="4" fontId="11" fillId="17" borderId="26" xfId="99" applyNumberFormat="1" applyFont="1" applyFill="1" applyBorder="1" applyAlignment="1">
      <alignment horizontal="right"/>
    </xf>
    <xf numFmtId="4" fontId="27" fillId="5" borderId="26" xfId="99" applyNumberFormat="1" applyFont="1" applyFill="1" applyBorder="1" applyAlignment="1">
      <alignment horizontal="right"/>
    </xf>
    <xf numFmtId="0" fontId="6" fillId="3" borderId="0" xfId="99" applyNumberFormat="1" applyFont="1" applyFill="1" applyAlignment="1">
      <alignment horizontal="left"/>
    </xf>
    <xf numFmtId="3" fontId="8" fillId="3" borderId="0" xfId="99" applyNumberFormat="1" applyFont="1" applyFill="1" applyAlignment="1">
      <alignment horizontal="left"/>
    </xf>
    <xf numFmtId="43" fontId="30" fillId="0" borderId="0" xfId="100" applyFont="1" applyAlignment="1">
      <alignment horizontal="centerContinuous"/>
    </xf>
    <xf numFmtId="43" fontId="31" fillId="0" borderId="0" xfId="100" applyFont="1"/>
    <xf numFmtId="0" fontId="32" fillId="0" borderId="0" xfId="99" applyFont="1"/>
    <xf numFmtId="43" fontId="5" fillId="3" borderId="0" xfId="100" applyFont="1" applyFill="1" applyAlignment="1">
      <alignment horizontal="left"/>
    </xf>
    <xf numFmtId="3" fontId="8" fillId="3" borderId="0" xfId="99" applyNumberFormat="1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8" fillId="3" borderId="0" xfId="0" applyNumberFormat="1" applyFont="1" applyFill="1" applyAlignment="1">
      <alignment horizontal="left" vertical="center" wrapText="1"/>
    </xf>
    <xf numFmtId="0" fontId="0" fillId="0" borderId="0" xfId="0" applyFont="1"/>
    <xf numFmtId="0" fontId="29" fillId="0" borderId="0" xfId="99" applyFont="1" applyBorder="1"/>
    <xf numFmtId="0" fontId="33" fillId="0" borderId="32" xfId="99" applyFont="1" applyBorder="1" applyAlignment="1">
      <alignment horizontal="center"/>
    </xf>
    <xf numFmtId="0" fontId="33" fillId="0" borderId="33" xfId="99" applyFont="1" applyBorder="1" applyAlignment="1">
      <alignment horizontal="center"/>
    </xf>
    <xf numFmtId="0" fontId="33" fillId="0" borderId="34" xfId="99" applyFont="1" applyBorder="1" applyAlignment="1">
      <alignment horizontal="center"/>
    </xf>
    <xf numFmtId="0" fontId="33" fillId="0" borderId="31" xfId="99" applyFont="1" applyBorder="1" applyAlignment="1">
      <alignment horizontal="center"/>
    </xf>
    <xf numFmtId="0" fontId="33" fillId="0" borderId="28" xfId="99" applyFont="1" applyBorder="1" applyAlignment="1">
      <alignment horizontal="center"/>
    </xf>
    <xf numFmtId="0" fontId="33" fillId="0" borderId="27" xfId="99" applyFont="1" applyBorder="1" applyAlignment="1">
      <alignment horizontal="center"/>
    </xf>
    <xf numFmtId="0" fontId="33" fillId="0" borderId="21" xfId="99" applyFont="1" applyBorder="1" applyAlignment="1">
      <alignment horizontal="center"/>
    </xf>
    <xf numFmtId="0" fontId="29" fillId="0" borderId="38" xfId="99" applyFont="1" applyBorder="1"/>
    <xf numFmtId="0" fontId="29" fillId="0" borderId="39" xfId="99" applyFont="1" applyBorder="1"/>
    <xf numFmtId="0" fontId="29" fillId="0" borderId="40" xfId="99" applyFont="1" applyBorder="1"/>
    <xf numFmtId="0" fontId="34" fillId="18" borderId="41" xfId="0" applyFont="1" applyFill="1" applyBorder="1" applyAlignment="1">
      <alignment horizontal="center" vertical="center"/>
    </xf>
    <xf numFmtId="49" fontId="34" fillId="18" borderId="42" xfId="0" applyNumberFormat="1" applyFont="1" applyFill="1" applyBorder="1" applyAlignment="1">
      <alignment horizontal="center" vertical="center"/>
    </xf>
    <xf numFmtId="49" fontId="34" fillId="18" borderId="43" xfId="0" applyNumberFormat="1" applyFont="1" applyFill="1" applyBorder="1" applyAlignment="1">
      <alignment horizontal="center" vertical="center"/>
    </xf>
    <xf numFmtId="49" fontId="28" fillId="19" borderId="43" xfId="0" applyNumberFormat="1" applyFont="1" applyFill="1" applyBorder="1" applyAlignment="1">
      <alignment horizontal="center" vertical="center" wrapText="1"/>
    </xf>
    <xf numFmtId="49" fontId="34" fillId="18" borderId="43" xfId="0" applyNumberFormat="1" applyFont="1" applyFill="1" applyBorder="1" applyAlignment="1">
      <alignment horizontal="center" vertical="center" wrapText="1"/>
    </xf>
    <xf numFmtId="49" fontId="34" fillId="18" borderId="43" xfId="0" applyNumberFormat="1" applyFont="1" applyFill="1" applyBorder="1" applyAlignment="1">
      <alignment horizontal="center" vertical="center"/>
    </xf>
    <xf numFmtId="49" fontId="34" fillId="18" borderId="44" xfId="0" applyNumberFormat="1" applyFont="1" applyFill="1" applyBorder="1" applyAlignment="1">
      <alignment horizontal="center" vertical="center"/>
    </xf>
    <xf numFmtId="49" fontId="34" fillId="18" borderId="45" xfId="0" applyNumberFormat="1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 wrapText="1"/>
    </xf>
    <xf numFmtId="3" fontId="8" fillId="0" borderId="0" xfId="99" applyNumberFormat="1" applyFont="1" applyFill="1" applyAlignment="1">
      <alignment horizontal="left"/>
    </xf>
    <xf numFmtId="43" fontId="5" fillId="0" borderId="0" xfId="100" applyFont="1" applyFill="1" applyAlignment="1">
      <alignment horizontal="left"/>
    </xf>
    <xf numFmtId="43" fontId="18" fillId="0" borderId="0" xfId="100" applyFont="1" applyFill="1" applyAlignment="1">
      <alignment horizontal="centerContinuous"/>
    </xf>
    <xf numFmtId="43" fontId="1" fillId="0" borderId="0" xfId="100" applyFont="1" applyFill="1"/>
    <xf numFmtId="0" fontId="25" fillId="0" borderId="0" xfId="99" applyFont="1" applyFill="1"/>
    <xf numFmtId="0" fontId="35" fillId="3" borderId="0" xfId="0" applyFont="1" applyFill="1" applyAlignment="1">
      <alignment horizontal="left"/>
    </xf>
    <xf numFmtId="0" fontId="4" fillId="0" borderId="21" xfId="0" applyFont="1" applyBorder="1"/>
    <xf numFmtId="166" fontId="0" fillId="0" borderId="32" xfId="1" applyNumberFormat="1" applyFont="1" applyBorder="1"/>
    <xf numFmtId="0" fontId="11" fillId="0" borderId="21" xfId="0" applyFont="1" applyFill="1" applyBorder="1"/>
    <xf numFmtId="166" fontId="18" fillId="0" borderId="21" xfId="1" applyNumberFormat="1" applyFont="1" applyFill="1" applyBorder="1"/>
    <xf numFmtId="166" fontId="11" fillId="0" borderId="21" xfId="1" applyNumberFormat="1" applyFont="1" applyFill="1" applyBorder="1"/>
    <xf numFmtId="167" fontId="19" fillId="0" borderId="34" xfId="2" applyNumberFormat="1" applyFont="1" applyBorder="1" applyAlignment="1">
      <alignment horizontal="center"/>
    </xf>
    <xf numFmtId="0" fontId="0" fillId="0" borderId="36" xfId="0" applyFont="1" applyBorder="1"/>
    <xf numFmtId="0" fontId="36" fillId="0" borderId="36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wrapText="1"/>
    </xf>
    <xf numFmtId="166" fontId="0" fillId="0" borderId="21" xfId="1" applyNumberFormat="1" applyFont="1" applyFill="1" applyBorder="1"/>
    <xf numFmtId="0" fontId="22" fillId="0" borderId="0" xfId="101" applyNumberFormat="1" applyFont="1" applyFill="1" applyAlignment="1" applyProtection="1"/>
    <xf numFmtId="0" fontId="22" fillId="0" borderId="0" xfId="101" applyNumberFormat="1" applyFill="1" applyAlignment="1" applyProtection="1"/>
    <xf numFmtId="0" fontId="24" fillId="0" borderId="0" xfId="101" applyNumberFormat="1" applyFont="1" applyFill="1" applyAlignment="1" applyProtection="1"/>
    <xf numFmtId="0" fontId="6" fillId="3" borderId="0" xfId="0" applyFont="1" applyFill="1" applyAlignment="1">
      <alignment horizontal="left"/>
    </xf>
    <xf numFmtId="0" fontId="37" fillId="15" borderId="32" xfId="0" applyFont="1" applyFill="1" applyBorder="1" applyAlignment="1">
      <alignment horizontal="center"/>
    </xf>
    <xf numFmtId="0" fontId="37" fillId="15" borderId="33" xfId="0" applyFont="1" applyFill="1" applyBorder="1" applyAlignment="1">
      <alignment horizontal="center"/>
    </xf>
    <xf numFmtId="0" fontId="37" fillId="15" borderId="34" xfId="0" applyFont="1" applyFill="1" applyBorder="1" applyAlignment="1">
      <alignment horizontal="center"/>
    </xf>
    <xf numFmtId="0" fontId="0" fillId="21" borderId="32" xfId="0" applyFill="1" applyBorder="1"/>
    <xf numFmtId="0" fontId="0" fillId="21" borderId="33" xfId="0" applyFill="1" applyBorder="1" applyAlignment="1">
      <alignment horizontal="center"/>
    </xf>
    <xf numFmtId="0" fontId="24" fillId="21" borderId="33" xfId="0" applyFont="1" applyFill="1" applyBorder="1" applyAlignment="1">
      <alignment horizontal="center"/>
    </xf>
    <xf numFmtId="0" fontId="0" fillId="21" borderId="34" xfId="0" applyFill="1" applyBorder="1"/>
    <xf numFmtId="0" fontId="0" fillId="21" borderId="35" xfId="0" applyFill="1" applyBorder="1"/>
    <xf numFmtId="0" fontId="0" fillId="21" borderId="0" xfId="0" applyFill="1" applyBorder="1" applyAlignment="1">
      <alignment horizontal="center"/>
    </xf>
    <xf numFmtId="9" fontId="24" fillId="21" borderId="0" xfId="102" applyFont="1" applyFill="1" applyBorder="1" applyAlignment="1" applyProtection="1">
      <alignment horizontal="center"/>
    </xf>
    <xf numFmtId="0" fontId="0" fillId="21" borderId="37" xfId="0" applyFill="1" applyBorder="1"/>
    <xf numFmtId="0" fontId="25" fillId="0" borderId="46" xfId="101" applyNumberFormat="1" applyFont="1" applyFill="1" applyBorder="1" applyAlignment="1" applyProtection="1"/>
    <xf numFmtId="0" fontId="25" fillId="0" borderId="0" xfId="101" applyNumberFormat="1" applyFont="1" applyFill="1" applyAlignment="1" applyProtection="1"/>
    <xf numFmtId="0" fontId="26" fillId="0" borderId="46" xfId="101" applyNumberFormat="1" applyFont="1" applyFill="1" applyBorder="1" applyAlignment="1" applyProtection="1"/>
    <xf numFmtId="0" fontId="39" fillId="0" borderId="0" xfId="101" applyNumberFormat="1" applyFont="1" applyAlignment="1">
      <alignment horizontal="center" vertical="center"/>
    </xf>
    <xf numFmtId="3" fontId="11" fillId="0" borderId="0" xfId="101" applyNumberFormat="1" applyFont="1" applyAlignment="1">
      <alignment horizontal="centerContinuous"/>
    </xf>
    <xf numFmtId="0" fontId="25" fillId="0" borderId="0" xfId="101" applyNumberFormat="1" applyFont="1" applyFill="1" applyAlignment="1" applyProtection="1">
      <alignment horizontal="right"/>
    </xf>
    <xf numFmtId="0" fontId="3" fillId="23" borderId="21" xfId="101" applyFont="1" applyFill="1" applyBorder="1" applyAlignment="1">
      <alignment horizontal="center" vertical="center" wrapText="1"/>
    </xf>
    <xf numFmtId="0" fontId="11" fillId="17" borderId="21" xfId="101" applyFont="1" applyFill="1" applyBorder="1" applyAlignment="1">
      <alignment horizontal="center" vertical="center" wrapText="1"/>
    </xf>
    <xf numFmtId="0" fontId="11" fillId="5" borderId="32" xfId="101" applyNumberFormat="1" applyFont="1" applyFill="1" applyBorder="1" applyAlignment="1">
      <alignment horizontal="center" vertical="center" wrapText="1"/>
    </xf>
    <xf numFmtId="0" fontId="3" fillId="23" borderId="21" xfId="101" applyNumberFormat="1" applyFont="1" applyFill="1" applyBorder="1" applyAlignment="1" applyProtection="1">
      <alignment horizontal="center" vertical="center" wrapText="1"/>
    </xf>
    <xf numFmtId="0" fontId="11" fillId="17" borderId="21" xfId="101" applyNumberFormat="1" applyFont="1" applyFill="1" applyBorder="1" applyAlignment="1" applyProtection="1">
      <alignment horizontal="center" vertical="center" wrapText="1"/>
    </xf>
    <xf numFmtId="0" fontId="39" fillId="0" borderId="0" xfId="101" applyNumberFormat="1" applyFont="1" applyAlignment="1">
      <alignment horizontal="left"/>
    </xf>
    <xf numFmtId="3" fontId="23" fillId="0" borderId="0" xfId="101" applyNumberFormat="1" applyFont="1" applyAlignment="1">
      <alignment horizontal="centerContinuous"/>
    </xf>
    <xf numFmtId="0" fontId="11" fillId="5" borderId="51" xfId="101" applyNumberFormat="1" applyFont="1" applyFill="1" applyBorder="1" applyAlignment="1">
      <alignment horizontal="center" vertical="center" wrapText="1"/>
    </xf>
    <xf numFmtId="0" fontId="26" fillId="0" borderId="0" xfId="101" applyNumberFormat="1" applyFont="1" applyFill="1" applyAlignment="1" applyProtection="1"/>
    <xf numFmtId="49" fontId="42" fillId="20" borderId="0" xfId="5" applyNumberFormat="1" applyFont="1" applyFill="1" applyAlignment="1">
      <alignment horizontal="left" vertical="center"/>
    </xf>
    <xf numFmtId="168" fontId="42" fillId="20" borderId="0" xfId="0" applyNumberFormat="1" applyFont="1" applyFill="1" applyAlignment="1">
      <alignment horizontal="right" vertical="center"/>
    </xf>
    <xf numFmtId="9" fontId="43" fillId="18" borderId="0" xfId="2" applyFont="1" applyFill="1" applyAlignment="1">
      <alignment horizontal="right" vertical="center"/>
    </xf>
    <xf numFmtId="168" fontId="42" fillId="20" borderId="0" xfId="0" applyNumberFormat="1" applyFont="1" applyFill="1" applyAlignment="1">
      <alignment horizontal="right"/>
    </xf>
    <xf numFmtId="10" fontId="41" fillId="25" borderId="21" xfId="101" applyNumberFormat="1" applyFont="1" applyFill="1" applyBorder="1" applyAlignment="1">
      <alignment vertical="top" shrinkToFit="1"/>
    </xf>
    <xf numFmtId="0" fontId="44" fillId="0" borderId="0" xfId="104" applyFont="1"/>
    <xf numFmtId="0" fontId="40" fillId="24" borderId="52" xfId="101" applyFont="1" applyFill="1" applyBorder="1" applyAlignment="1">
      <alignment horizontal="center" vertical="center" wrapText="1"/>
    </xf>
    <xf numFmtId="0" fontId="11" fillId="24" borderId="52" xfId="101" applyFont="1" applyFill="1" applyBorder="1" applyAlignment="1">
      <alignment horizontal="center" vertical="center" wrapText="1"/>
    </xf>
    <xf numFmtId="169" fontId="42" fillId="20" borderId="0" xfId="0" applyNumberFormat="1" applyFont="1" applyFill="1" applyAlignment="1">
      <alignment horizontal="right" vertical="center"/>
    </xf>
    <xf numFmtId="169" fontId="42" fillId="20" borderId="0" xfId="5" applyNumberFormat="1" applyFont="1" applyFill="1" applyAlignment="1">
      <alignment horizontal="right" vertical="center"/>
    </xf>
    <xf numFmtId="3" fontId="42" fillId="20" borderId="0" xfId="0" applyNumberFormat="1" applyFont="1" applyFill="1" applyAlignment="1">
      <alignment horizontal="right" vertical="center"/>
    </xf>
    <xf numFmtId="49" fontId="43" fillId="18" borderId="0" xfId="5" applyNumberFormat="1" applyFont="1" applyFill="1" applyAlignment="1">
      <alignment horizontal="left" vertical="center"/>
    </xf>
    <xf numFmtId="168" fontId="43" fillId="18" borderId="0" xfId="0" applyNumberFormat="1" applyFont="1" applyFill="1" applyAlignment="1">
      <alignment horizontal="right" vertical="center"/>
    </xf>
    <xf numFmtId="168" fontId="43" fillId="18" borderId="0" xfId="0" applyNumberFormat="1" applyFont="1" applyFill="1" applyAlignment="1">
      <alignment horizontal="right"/>
    </xf>
    <xf numFmtId="3" fontId="25" fillId="0" borderId="47" xfId="101" applyNumberFormat="1" applyFont="1" applyFill="1" applyBorder="1" applyAlignment="1">
      <alignment horizontal="right" vertical="top" shrinkToFit="1"/>
    </xf>
    <xf numFmtId="3" fontId="25" fillId="0" borderId="48" xfId="101" applyNumberFormat="1" applyFont="1" applyFill="1" applyBorder="1" applyAlignment="1">
      <alignment horizontal="right" vertical="top" shrinkToFit="1"/>
    </xf>
    <xf numFmtId="167" fontId="25" fillId="0" borderId="49" xfId="101" applyNumberFormat="1" applyFont="1" applyFill="1" applyBorder="1" applyAlignment="1">
      <alignment horizontal="right" vertical="top" shrinkToFit="1"/>
    </xf>
    <xf numFmtId="1" fontId="25" fillId="0" borderId="49" xfId="101" applyNumberFormat="1" applyFont="1" applyFill="1" applyBorder="1" applyAlignment="1">
      <alignment horizontal="right" vertical="top" shrinkToFit="1"/>
    </xf>
    <xf numFmtId="167" fontId="25" fillId="0" borderId="50" xfId="101" applyNumberFormat="1" applyFont="1" applyFill="1" applyBorder="1" applyAlignment="1">
      <alignment horizontal="right" vertical="top" shrinkToFit="1"/>
    </xf>
    <xf numFmtId="3" fontId="26" fillId="22" borderId="53" xfId="101" applyNumberFormat="1" applyFont="1" applyFill="1" applyBorder="1" applyAlignment="1">
      <alignment horizontal="right" vertical="top" shrinkToFit="1"/>
    </xf>
    <xf numFmtId="3" fontId="26" fillId="22" borderId="49" xfId="101" applyNumberFormat="1" applyFont="1" applyFill="1" applyBorder="1" applyAlignment="1">
      <alignment horizontal="right" vertical="top" shrinkToFit="1"/>
    </xf>
    <xf numFmtId="3" fontId="26" fillId="22" borderId="48" xfId="101" applyNumberFormat="1" applyFont="1" applyFill="1" applyBorder="1" applyAlignment="1">
      <alignment horizontal="right" vertical="top" shrinkToFit="1"/>
    </xf>
    <xf numFmtId="167" fontId="26" fillId="22" borderId="49" xfId="101" applyNumberFormat="1" applyFont="1" applyFill="1" applyBorder="1" applyAlignment="1">
      <alignment horizontal="right" vertical="top" shrinkToFit="1"/>
    </xf>
    <xf numFmtId="167" fontId="26" fillId="22" borderId="50" xfId="101" applyNumberFormat="1" applyFont="1" applyFill="1" applyBorder="1" applyAlignment="1">
      <alignment horizontal="right" vertical="top" shrinkToFit="1"/>
    </xf>
    <xf numFmtId="0" fontId="45" fillId="0" borderId="21" xfId="101" applyNumberFormat="1" applyFont="1" applyFill="1" applyBorder="1" applyAlignment="1" applyProtection="1"/>
    <xf numFmtId="3" fontId="8" fillId="23" borderId="21" xfId="101" applyNumberFormat="1" applyFont="1" applyFill="1" applyBorder="1" applyAlignment="1">
      <alignment horizontal="right" vertical="top" shrinkToFit="1"/>
    </xf>
    <xf numFmtId="167" fontId="8" fillId="23" borderId="21" xfId="102" applyNumberFormat="1" applyFont="1" applyFill="1" applyBorder="1" applyAlignment="1">
      <alignment horizontal="right" vertical="top" shrinkToFit="1"/>
    </xf>
    <xf numFmtId="3" fontId="45" fillId="17" borderId="21" xfId="101" applyNumberFormat="1" applyFont="1" applyFill="1" applyBorder="1" applyAlignment="1">
      <alignment horizontal="right" vertical="top" shrinkToFit="1"/>
    </xf>
    <xf numFmtId="167" fontId="45" fillId="17" borderId="21" xfId="102" applyNumberFormat="1" applyFont="1" applyFill="1" applyBorder="1" applyAlignment="1">
      <alignment horizontal="right" vertical="top" shrinkToFit="1"/>
    </xf>
    <xf numFmtId="0" fontId="32" fillId="0" borderId="0" xfId="101" applyNumberFormat="1" applyFont="1" applyFill="1" applyAlignment="1" applyProtection="1"/>
    <xf numFmtId="3" fontId="25" fillId="0" borderId="21" xfId="101" applyNumberFormat="1" applyFont="1" applyFill="1" applyBorder="1" applyAlignment="1">
      <alignment vertical="top" shrinkToFit="1"/>
    </xf>
    <xf numFmtId="3" fontId="46" fillId="5" borderId="54" xfId="101" applyNumberFormat="1" applyFont="1" applyFill="1" applyBorder="1" applyAlignment="1"/>
    <xf numFmtId="3" fontId="8" fillId="23" borderId="55" xfId="101" applyNumberFormat="1" applyFont="1" applyFill="1" applyBorder="1" applyAlignment="1" applyProtection="1"/>
    <xf numFmtId="10" fontId="8" fillId="23" borderId="55" xfId="102" applyNumberFormat="1" applyFont="1" applyFill="1" applyBorder="1" applyAlignment="1" applyProtection="1"/>
    <xf numFmtId="0" fontId="8" fillId="23" borderId="55" xfId="101" applyNumberFormat="1" applyFont="1" applyFill="1" applyBorder="1" applyAlignment="1" applyProtection="1"/>
    <xf numFmtId="0" fontId="47" fillId="0" borderId="0" xfId="101" applyNumberFormat="1" applyFont="1" applyFill="1" applyAlignment="1" applyProtection="1"/>
    <xf numFmtId="1" fontId="25" fillId="0" borderId="47" xfId="101" applyNumberFormat="1" applyFont="1" applyFill="1" applyBorder="1" applyAlignment="1">
      <alignment horizontal="right" vertical="top" shrinkToFit="1"/>
    </xf>
    <xf numFmtId="1" fontId="25" fillId="0" borderId="48" xfId="101" applyNumberFormat="1" applyFont="1" applyFill="1" applyBorder="1" applyAlignment="1">
      <alignment horizontal="right" vertical="top" shrinkToFit="1"/>
    </xf>
    <xf numFmtId="3" fontId="25" fillId="0" borderId="49" xfId="101" applyNumberFormat="1" applyFont="1" applyFill="1" applyBorder="1" applyAlignment="1">
      <alignment horizontal="right" vertical="top" shrinkToFit="1"/>
    </xf>
  </cellXfs>
  <cellStyles count="105">
    <cellStyle name="Millares" xfId="1" builtinId="3"/>
    <cellStyle name="Millares 2" xfId="4"/>
    <cellStyle name="Millares 3" xfId="100"/>
    <cellStyle name="Neutral 2" xfId="3"/>
    <cellStyle name="Normal" xfId="0" builtinId="0"/>
    <cellStyle name="Normal 2" xfId="5"/>
    <cellStyle name="Normal 2 2" xfId="103"/>
    <cellStyle name="Normal 3" xfId="6"/>
    <cellStyle name="Normal 4" xfId="99"/>
    <cellStyle name="Normal 4 2" xfId="104"/>
    <cellStyle name="Normal 5" xfId="101"/>
    <cellStyle name="Normal 9" xfId="7"/>
    <cellStyle name="Porcentual" xfId="2" builtinId="5"/>
    <cellStyle name="Porcentual 2" xfId="8"/>
    <cellStyle name="Porcentual 3" xfId="102"/>
    <cellStyle name="style1549440736088" xfId="9"/>
    <cellStyle name="style1549440736151" xfId="10"/>
    <cellStyle name="style1549440736198" xfId="11"/>
    <cellStyle name="style1549440736245" xfId="12"/>
    <cellStyle name="style1549440736290" xfId="13"/>
    <cellStyle name="style1549440736321" xfId="14"/>
    <cellStyle name="style1549440736383" xfId="15"/>
    <cellStyle name="style1549440736415" xfId="16"/>
    <cellStyle name="style1549440736461" xfId="17"/>
    <cellStyle name="style1549440736493" xfId="18"/>
    <cellStyle name="style1549440736539" xfId="19"/>
    <cellStyle name="style1549440736586" xfId="20"/>
    <cellStyle name="style1549440736618" xfId="21"/>
    <cellStyle name="style1549440736664" xfId="22"/>
    <cellStyle name="style1549440736711" xfId="23"/>
    <cellStyle name="style1549440736743" xfId="24"/>
    <cellStyle name="style1549440736792" xfId="25"/>
    <cellStyle name="style1549440736820" xfId="26"/>
    <cellStyle name="style1549440736851" xfId="27"/>
    <cellStyle name="style1549440736898" xfId="28"/>
    <cellStyle name="style1549440736932" xfId="29"/>
    <cellStyle name="style1549440736979" xfId="30"/>
    <cellStyle name="style1549440737010" xfId="31"/>
    <cellStyle name="style1549440737963" xfId="32"/>
    <cellStyle name="style1549440737997" xfId="33"/>
    <cellStyle name="style1549440738030" xfId="34"/>
    <cellStyle name="style1549440738066" xfId="35"/>
    <cellStyle name="style1549440738113" xfId="36"/>
    <cellStyle name="style1549440738144" xfId="37"/>
    <cellStyle name="style1549440738175" xfId="38"/>
    <cellStyle name="style1549440738206" xfId="39"/>
    <cellStyle name="style1549440738238" xfId="40"/>
    <cellStyle name="style1549440743401" xfId="41"/>
    <cellStyle name="style1549440743432" xfId="42"/>
    <cellStyle name="style1549440743463" xfId="43"/>
    <cellStyle name="style1549440743503" xfId="44"/>
    <cellStyle name="style1549440743535" xfId="45"/>
    <cellStyle name="style1549440743567" xfId="46"/>
    <cellStyle name="style1549440743614" xfId="47"/>
    <cellStyle name="style1549440743645" xfId="48"/>
    <cellStyle name="style1549440743692" xfId="49"/>
    <cellStyle name="style1549440743723" xfId="50"/>
    <cellStyle name="style1549440748290" xfId="51"/>
    <cellStyle name="style1549440748337" xfId="52"/>
    <cellStyle name="style1549440748368" xfId="53"/>
    <cellStyle name="style1549440805491" xfId="54"/>
    <cellStyle name="style1549440805538" xfId="55"/>
    <cellStyle name="style1549440805585" xfId="56"/>
    <cellStyle name="style1549440805632" xfId="57"/>
    <cellStyle name="style1549440805679" xfId="58"/>
    <cellStyle name="style1549440805741" xfId="59"/>
    <cellStyle name="style1549440805804" xfId="60"/>
    <cellStyle name="style1549440805851" xfId="61"/>
    <cellStyle name="style1549440805897" xfId="62"/>
    <cellStyle name="style1549440805960" xfId="63"/>
    <cellStyle name="style1549440806014" xfId="64"/>
    <cellStyle name="style1549440806068" xfId="65"/>
    <cellStyle name="style1549440806118" xfId="66"/>
    <cellStyle name="style1549440806177" xfId="67"/>
    <cellStyle name="style1549440806228" xfId="68"/>
    <cellStyle name="style1549440806274" xfId="69"/>
    <cellStyle name="style1549440806338" xfId="70"/>
    <cellStyle name="style1549440806378" xfId="71"/>
    <cellStyle name="style1549440806395" xfId="72"/>
    <cellStyle name="style1549440806442" xfId="73"/>
    <cellStyle name="style1549440806489" xfId="74"/>
    <cellStyle name="style1549440806535" xfId="75"/>
    <cellStyle name="style1549440806569" xfId="76"/>
    <cellStyle name="style1549440806865" xfId="77"/>
    <cellStyle name="style1549440806897" xfId="78"/>
    <cellStyle name="style1549440806937" xfId="79"/>
    <cellStyle name="style1549440806968" xfId="80"/>
    <cellStyle name="style1549440807000" xfId="81"/>
    <cellStyle name="style1549440807031" xfId="82"/>
    <cellStyle name="style1549440807077" xfId="83"/>
    <cellStyle name="style1549440807100" xfId="84"/>
    <cellStyle name="style1549440807131" xfId="85"/>
    <cellStyle name="style1549440809553" xfId="86"/>
    <cellStyle name="style1549440809594" xfId="87"/>
    <cellStyle name="style1549440809617" xfId="88"/>
    <cellStyle name="style1549440809648" xfId="89"/>
    <cellStyle name="style1549440809664" xfId="90"/>
    <cellStyle name="style1549440809711" xfId="91"/>
    <cellStyle name="style1549440809742" xfId="92"/>
    <cellStyle name="style1549440809773" xfId="93"/>
    <cellStyle name="style1549440809820" xfId="94"/>
    <cellStyle name="style1549440809851" xfId="95"/>
    <cellStyle name="style1549440811305" xfId="96"/>
    <cellStyle name="style1549440811327" xfId="97"/>
    <cellStyle name="style1549440811374" xfId="98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5.5243139303653786E-2"/>
          <c:y val="9.9991056403067866E-2"/>
          <c:w val="0.8896901083845461"/>
          <c:h val="0.750332836180993"/>
        </c:manualLayout>
      </c:layout>
      <c:lineChart>
        <c:grouping val="standard"/>
        <c:ser>
          <c:idx val="0"/>
          <c:order val="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8"/>
          <c:order val="4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9"/>
          <c:order val="4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0"/>
          <c:order val="5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1"/>
          <c:order val="5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2"/>
          <c:order val="52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3"/>
          <c:order val="53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4"/>
          <c:order val="54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5"/>
          <c:order val="55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6"/>
          <c:order val="56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7"/>
          <c:order val="57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8"/>
          <c:order val="58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9"/>
          <c:order val="59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0"/>
          <c:order val="60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1"/>
          <c:order val="61"/>
          <c:tx>
            <c:strRef>
              <c:f>'SEG SOC'!#REF!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2"/>
          <c:order val="62"/>
          <c:tx>
            <c:strRef>
              <c:f>'SEG SOC'!$A$11</c:f>
              <c:strCache>
                <c:ptCount val="1"/>
                <c:pt idx="0">
                  <c:v>T O T A L </c:v>
                </c:pt>
              </c:strCache>
            </c:strRef>
          </c:tx>
          <c:dLbls>
            <c:dLbl>
              <c:idx val="6"/>
              <c:layout/>
              <c:showVal val="1"/>
            </c:dLbl>
            <c:dLbl>
              <c:idx val="11"/>
              <c:layout/>
              <c:showVal val="1"/>
            </c:dLbl>
            <c:dLbl>
              <c:idx val="18"/>
              <c:layout/>
              <c:showVal val="1"/>
            </c:dLbl>
            <c:dLbl>
              <c:idx val="23"/>
              <c:layout/>
              <c:showVal val="1"/>
            </c:dLbl>
            <c:dLbl>
              <c:idx val="30"/>
              <c:layout/>
              <c:showVal val="1"/>
            </c:dLbl>
            <c:dLbl>
              <c:idx val="35"/>
              <c:layout/>
              <c:showVal val="1"/>
            </c:dLbl>
            <c:dLbl>
              <c:idx val="40"/>
              <c:layout/>
              <c:spPr>
                <a:solidFill>
                  <a:schemeClr val="accent2">
                    <a:lumMod val="20000"/>
                    <a:lumOff val="8000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43"/>
              <c:layout/>
              <c:spPr>
                <a:solidFill>
                  <a:schemeClr val="accent2">
                    <a:lumMod val="20000"/>
                    <a:lumOff val="8000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47"/>
              <c:layout/>
              <c:spPr>
                <a:solidFill>
                  <a:schemeClr val="accent2">
                    <a:lumMod val="20000"/>
                    <a:lumOff val="8000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54"/>
              <c:layout/>
              <c:showVal val="1"/>
            </c:dLbl>
            <c:delete val="1"/>
          </c:dLbls>
          <c:cat>
            <c:strRef>
              <c:f>'SEG SOC'!$B$5:$BG$5</c:f>
              <c:strCache>
                <c:ptCount val="58"/>
                <c:pt idx="0">
                  <c:v>enero 2017</c:v>
                </c:pt>
                <c:pt idx="1">
                  <c:v>febrero 2017</c:v>
                </c:pt>
                <c:pt idx="2">
                  <c:v>marzo 2017</c:v>
                </c:pt>
                <c:pt idx="3">
                  <c:v>abril 2017</c:v>
                </c:pt>
                <c:pt idx="4">
                  <c:v>mayo 2017</c:v>
                </c:pt>
                <c:pt idx="5">
                  <c:v>junio 2017</c:v>
                </c:pt>
                <c:pt idx="6">
                  <c:v>julio 2017</c:v>
                </c:pt>
                <c:pt idx="7">
                  <c:v>agosto 2017</c:v>
                </c:pt>
                <c:pt idx="8">
                  <c:v>septiembre 2017</c:v>
                </c:pt>
                <c:pt idx="9">
                  <c:v>octubre 2017</c:v>
                </c:pt>
                <c:pt idx="10">
                  <c:v>noviembre 2017</c:v>
                </c:pt>
                <c:pt idx="11">
                  <c:v>diciembre 2017</c:v>
                </c:pt>
                <c:pt idx="12">
                  <c:v>enero 2018</c:v>
                </c:pt>
                <c:pt idx="13">
                  <c:v>febrero 2018</c:v>
                </c:pt>
                <c:pt idx="14">
                  <c:v>marzo 2018</c:v>
                </c:pt>
                <c:pt idx="15">
                  <c:v>abril 2018</c:v>
                </c:pt>
                <c:pt idx="16">
                  <c:v>mayo 2018</c:v>
                </c:pt>
                <c:pt idx="17">
                  <c:v>junio 2018</c:v>
                </c:pt>
                <c:pt idx="18">
                  <c:v>julio 2018</c:v>
                </c:pt>
                <c:pt idx="19">
                  <c:v>agosto 2018</c:v>
                </c:pt>
                <c:pt idx="20">
                  <c:v>septiembre 2018</c:v>
                </c:pt>
                <c:pt idx="21">
                  <c:v>octubre 2018</c:v>
                </c:pt>
                <c:pt idx="22">
                  <c:v>noviembre 2018</c:v>
                </c:pt>
                <c:pt idx="23">
                  <c:v>diciembre 2018</c:v>
                </c:pt>
                <c:pt idx="24">
                  <c:v>enero 2019</c:v>
                </c:pt>
                <c:pt idx="25">
                  <c:v>febrero 2019</c:v>
                </c:pt>
                <c:pt idx="26">
                  <c:v>marzo 2019</c:v>
                </c:pt>
                <c:pt idx="27">
                  <c:v>abril 2019</c:v>
                </c:pt>
                <c:pt idx="28">
                  <c:v>mayo 2019</c:v>
                </c:pt>
                <c:pt idx="29">
                  <c:v>junio 2019</c:v>
                </c:pt>
                <c:pt idx="30">
                  <c:v>julio 2019</c:v>
                </c:pt>
                <c:pt idx="31">
                  <c:v>agosto 2019</c:v>
                </c:pt>
                <c:pt idx="32">
                  <c:v>septiembre 2019</c:v>
                </c:pt>
                <c:pt idx="33">
                  <c:v>octubre 2019</c:v>
                </c:pt>
                <c:pt idx="34">
                  <c:v>noviembre 2019</c:v>
                </c:pt>
                <c:pt idx="35">
                  <c:v>diciembre 2019</c:v>
                </c:pt>
                <c:pt idx="36">
                  <c:v>enero 2020</c:v>
                </c:pt>
                <c:pt idx="37">
                  <c:v>febrero 2020</c:v>
                </c:pt>
                <c:pt idx="38">
                  <c:v>marzo 2020</c:v>
                </c:pt>
                <c:pt idx="39">
                  <c:v>abril 2020</c:v>
                </c:pt>
                <c:pt idx="40">
                  <c:v>mayo 2020</c:v>
                </c:pt>
                <c:pt idx="41">
                  <c:v>junio 2020</c:v>
                </c:pt>
                <c:pt idx="42">
                  <c:v>julio 2020</c:v>
                </c:pt>
                <c:pt idx="43">
                  <c:v>agosto 2020</c:v>
                </c:pt>
                <c:pt idx="44">
                  <c:v>septiembre 2020</c:v>
                </c:pt>
                <c:pt idx="45">
                  <c:v>octubre 2020</c:v>
                </c:pt>
                <c:pt idx="46">
                  <c:v>noviembre 2020</c:v>
                </c:pt>
                <c:pt idx="47">
                  <c:v>diciembre 2020</c:v>
                </c:pt>
                <c:pt idx="48">
                  <c:v>enero 2021</c:v>
                </c:pt>
                <c:pt idx="49">
                  <c:v>febrero 2021</c:v>
                </c:pt>
                <c:pt idx="50">
                  <c:v>marzo 2021</c:v>
                </c:pt>
                <c:pt idx="51">
                  <c:v>abril 2021</c:v>
                </c:pt>
                <c:pt idx="52">
                  <c:v>mayo 2021</c:v>
                </c:pt>
                <c:pt idx="53">
                  <c:v>junio 2021</c:v>
                </c:pt>
                <c:pt idx="54">
                  <c:v>julio 2021</c:v>
                </c:pt>
                <c:pt idx="55">
                  <c:v>agosto 2021</c:v>
                </c:pt>
                <c:pt idx="56">
                  <c:v>septiembre 2021</c:v>
                </c:pt>
                <c:pt idx="57">
                  <c:v>octubre 2021</c:v>
                </c:pt>
              </c:strCache>
            </c:strRef>
          </c:cat>
          <c:val>
            <c:numRef>
              <c:f>'SEG SOC'!$B$11:$BG$11</c:f>
              <c:numCache>
                <c:formatCode>#,##0.00</c:formatCode>
                <c:ptCount val="58"/>
                <c:pt idx="0">
                  <c:v>2310372.3799999994</c:v>
                </c:pt>
                <c:pt idx="1">
                  <c:v>2295498.4999999991</c:v>
                </c:pt>
                <c:pt idx="2">
                  <c:v>2303007.16</c:v>
                </c:pt>
                <c:pt idx="3">
                  <c:v>2322830.4499999997</c:v>
                </c:pt>
                <c:pt idx="4">
                  <c:v>2338623.2199999997</c:v>
                </c:pt>
                <c:pt idx="5">
                  <c:v>2369967.2300000004</c:v>
                </c:pt>
                <c:pt idx="6">
                  <c:v>2414354.7999999998</c:v>
                </c:pt>
                <c:pt idx="7">
                  <c:v>2402631.29</c:v>
                </c:pt>
                <c:pt idx="8">
                  <c:v>2371365.0499999998</c:v>
                </c:pt>
                <c:pt idx="9">
                  <c:v>2364490.9400000004</c:v>
                </c:pt>
                <c:pt idx="10">
                  <c:v>2383365.15</c:v>
                </c:pt>
                <c:pt idx="11">
                  <c:v>2413449.75</c:v>
                </c:pt>
                <c:pt idx="12">
                  <c:v>2376038.7699999996</c:v>
                </c:pt>
                <c:pt idx="13">
                  <c:v>2359980.9000000004</c:v>
                </c:pt>
                <c:pt idx="14">
                  <c:v>2367641.9499999997</c:v>
                </c:pt>
                <c:pt idx="15">
                  <c:v>2378582.83</c:v>
                </c:pt>
                <c:pt idx="16">
                  <c:v>2394017.4500000007</c:v>
                </c:pt>
                <c:pt idx="17">
                  <c:v>2422634.3800000004</c:v>
                </c:pt>
                <c:pt idx="18">
                  <c:v>2465249.0799999991</c:v>
                </c:pt>
                <c:pt idx="19">
                  <c:v>2452538.81</c:v>
                </c:pt>
                <c:pt idx="20">
                  <c:v>2420575.5499999998</c:v>
                </c:pt>
                <c:pt idx="21">
                  <c:v>2413010.7999999998</c:v>
                </c:pt>
                <c:pt idx="22">
                  <c:v>2431082.87</c:v>
                </c:pt>
                <c:pt idx="23">
                  <c:v>2458045.34</c:v>
                </c:pt>
                <c:pt idx="24">
                  <c:v>2418914.7400000002</c:v>
                </c:pt>
                <c:pt idx="25">
                  <c:v>2404352.4500000002</c:v>
                </c:pt>
                <c:pt idx="26">
                  <c:v>2410938.23</c:v>
                </c:pt>
                <c:pt idx="27">
                  <c:v>2423719.6499999994</c:v>
                </c:pt>
                <c:pt idx="28">
                  <c:v>2436247.37</c:v>
                </c:pt>
                <c:pt idx="29">
                  <c:v>2464464.0000000005</c:v>
                </c:pt>
                <c:pt idx="30">
                  <c:v>2504881.1700000004</c:v>
                </c:pt>
                <c:pt idx="31">
                  <c:v>2492819.5100000002</c:v>
                </c:pt>
                <c:pt idx="32">
                  <c:v>2458489.9199999995</c:v>
                </c:pt>
                <c:pt idx="33">
                  <c:v>2451732.77</c:v>
                </c:pt>
                <c:pt idx="34">
                  <c:v>2466954.7000000002</c:v>
                </c:pt>
                <c:pt idx="35">
                  <c:v>2492376.8800000004</c:v>
                </c:pt>
                <c:pt idx="36">
                  <c:v>2449319.9900000002</c:v>
                </c:pt>
                <c:pt idx="37">
                  <c:v>2435791.0500000003</c:v>
                </c:pt>
                <c:pt idx="38">
                  <c:v>2404802.2700000005</c:v>
                </c:pt>
                <c:pt idx="39">
                  <c:v>2336032.6999999997</c:v>
                </c:pt>
                <c:pt idx="40">
                  <c:v>2331588.2000000007</c:v>
                </c:pt>
                <c:pt idx="41">
                  <c:v>2358296.77</c:v>
                </c:pt>
                <c:pt idx="42">
                  <c:v>2399112.3200000003</c:v>
                </c:pt>
                <c:pt idx="43">
                  <c:v>2401791.4699999997</c:v>
                </c:pt>
                <c:pt idx="44">
                  <c:v>2381789.42</c:v>
                </c:pt>
                <c:pt idx="45">
                  <c:v>2386948.7599999993</c:v>
                </c:pt>
                <c:pt idx="46">
                  <c:v>2396781.4400000004</c:v>
                </c:pt>
                <c:pt idx="47">
                  <c:v>2408269.3399999989</c:v>
                </c:pt>
                <c:pt idx="48">
                  <c:v>2373665.4700000007</c:v>
                </c:pt>
                <c:pt idx="49">
                  <c:v>2353656.1999999997</c:v>
                </c:pt>
                <c:pt idx="50">
                  <c:v>2357911.3400000008</c:v>
                </c:pt>
                <c:pt idx="51">
                  <c:v>2369129.7999999998</c:v>
                </c:pt>
                <c:pt idx="52">
                  <c:v>2384324.77</c:v>
                </c:pt>
                <c:pt idx="53">
                  <c:v>2423526.7400000002</c:v>
                </c:pt>
                <c:pt idx="54">
                  <c:v>2468003.1500000004</c:v>
                </c:pt>
                <c:pt idx="55">
                  <c:v>2461006</c:v>
                </c:pt>
                <c:pt idx="56">
                  <c:v>2437192.4499999997</c:v>
                </c:pt>
                <c:pt idx="57">
                  <c:v>2442080.15</c:v>
                </c:pt>
              </c:numCache>
            </c:numRef>
          </c:val>
        </c:ser>
        <c:marker val="1"/>
        <c:axId val="268157312"/>
        <c:axId val="268158848"/>
      </c:lineChart>
      <c:catAx>
        <c:axId val="2681573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68158848"/>
        <c:crosses val="autoZero"/>
        <c:auto val="1"/>
        <c:lblAlgn val="ctr"/>
        <c:lblOffset val="100"/>
      </c:catAx>
      <c:valAx>
        <c:axId val="268158848"/>
        <c:scaling>
          <c:orientation val="minMax"/>
        </c:scaling>
        <c:axPos val="l"/>
        <c:majorGridlines/>
        <c:numFmt formatCode="_-* #,##0\ _€_-;\-* #,##0\ _€_-;_-* &quot;-&quot;\ _€_-;_-@_-" sourceLinked="0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268157312"/>
        <c:crosses val="autoZero"/>
        <c:crossBetween val="between"/>
        <c:dispUnits>
          <c:builtInUnit val="thousan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9424678589788914"/>
          <c:y val="5.9260376227344869E-2"/>
          <c:w val="5.3559157310342165E-2"/>
          <c:h val="0.8814790647687145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13</xdr:row>
      <xdr:rowOff>144780</xdr:rowOff>
    </xdr:from>
    <xdr:to>
      <xdr:col>20</xdr:col>
      <xdr:colOff>472440</xdr:colOff>
      <xdr:row>43</xdr:row>
      <xdr:rowOff>129540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20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:XFD201"/>
    </sheetView>
  </sheetViews>
  <sheetFormatPr baseColWidth="10" defaultRowHeight="14.4"/>
  <cols>
    <col min="1" max="1" width="22.21875" customWidth="1"/>
    <col min="2" max="9" width="15.33203125" customWidth="1"/>
    <col min="10" max="10" width="14.6640625" bestFit="1" customWidth="1"/>
    <col min="11" max="15" width="15.33203125" customWidth="1"/>
    <col min="17" max="17" width="22.21875" customWidth="1"/>
    <col min="18" max="31" width="15.33203125" customWidth="1"/>
    <col min="33" max="33" width="22.21875" customWidth="1"/>
    <col min="34" max="47" width="15.33203125" customWidth="1"/>
    <col min="49" max="49" width="22.21875" customWidth="1"/>
    <col min="50" max="63" width="15.33203125" customWidth="1"/>
  </cols>
  <sheetData>
    <row r="1" spans="1:15" s="1" customFormat="1" ht="34.799999999999997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s="1" customFormat="1" ht="21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s="1" customFormat="1" ht="2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5" spans="1:15" ht="18">
      <c r="A5" s="2" t="s">
        <v>156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5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thickBot="1">
      <c r="A7" s="5"/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8"/>
      <c r="M7" s="9" t="s">
        <v>3</v>
      </c>
      <c r="N7" s="10"/>
      <c r="O7" s="11"/>
    </row>
    <row r="8" spans="1:15" ht="15" thickBot="1">
      <c r="A8" s="5"/>
      <c r="B8" s="12" t="s">
        <v>4</v>
      </c>
      <c r="C8" s="13"/>
      <c r="D8" s="13"/>
      <c r="E8" s="13"/>
      <c r="F8" s="14" t="s">
        <v>5</v>
      </c>
      <c r="G8" s="15"/>
      <c r="H8" s="15"/>
      <c r="I8" s="16"/>
      <c r="J8" s="17" t="s">
        <v>6</v>
      </c>
      <c r="K8" s="18" t="s">
        <v>7</v>
      </c>
      <c r="L8" s="19" t="s">
        <v>8</v>
      </c>
      <c r="M8" s="17" t="s">
        <v>6</v>
      </c>
      <c r="N8" s="18" t="s">
        <v>7</v>
      </c>
      <c r="O8" s="20" t="s">
        <v>8</v>
      </c>
    </row>
    <row r="9" spans="1:15" ht="15" thickBot="1">
      <c r="A9" s="21" t="s">
        <v>9</v>
      </c>
      <c r="B9" s="22" t="s">
        <v>10</v>
      </c>
      <c r="C9" s="23" t="s">
        <v>11</v>
      </c>
      <c r="D9" s="24" t="s">
        <v>12</v>
      </c>
      <c r="E9" s="25" t="s">
        <v>13</v>
      </c>
      <c r="F9" s="22" t="s">
        <v>10</v>
      </c>
      <c r="G9" s="23" t="s">
        <v>11</v>
      </c>
      <c r="H9" s="24" t="s">
        <v>12</v>
      </c>
      <c r="I9" s="26" t="s">
        <v>13</v>
      </c>
      <c r="J9" s="27"/>
      <c r="K9" s="28"/>
      <c r="L9" s="29"/>
      <c r="M9" s="27"/>
      <c r="N9" s="28"/>
      <c r="O9" s="30"/>
    </row>
    <row r="10" spans="1:15" ht="15" thickBot="1">
      <c r="A10" s="4"/>
      <c r="B10" s="31"/>
      <c r="C10" s="4"/>
      <c r="D10" s="4"/>
      <c r="E10" s="4"/>
      <c r="F10" s="31"/>
      <c r="G10" s="4"/>
      <c r="H10" s="4"/>
      <c r="I10" s="32"/>
      <c r="J10" s="4"/>
      <c r="K10" s="4"/>
      <c r="L10" s="33"/>
      <c r="M10" s="4"/>
      <c r="N10" s="4"/>
      <c r="O10" s="33"/>
    </row>
    <row r="11" spans="1:15" ht="15" thickBot="1">
      <c r="A11" s="34" t="s">
        <v>14</v>
      </c>
      <c r="B11" s="35">
        <v>156012.11000000002</v>
      </c>
      <c r="C11" s="36">
        <v>30681.79</v>
      </c>
      <c r="D11" s="36">
        <v>175144.11000000004</v>
      </c>
      <c r="E11" s="36">
        <v>11549.79</v>
      </c>
      <c r="F11" s="35">
        <v>177212.49000000002</v>
      </c>
      <c r="G11" s="36">
        <v>34188.590000000004</v>
      </c>
      <c r="H11" s="36">
        <v>166510.89000000001</v>
      </c>
      <c r="I11" s="37">
        <v>44890.189999999995</v>
      </c>
      <c r="J11" s="38">
        <f>B11+C11</f>
        <v>186693.90000000002</v>
      </c>
      <c r="K11" s="39">
        <f>F11+G11</f>
        <v>211401.08000000002</v>
      </c>
      <c r="L11" s="39">
        <f>J11+K11</f>
        <v>398094.98000000004</v>
      </c>
      <c r="M11" s="38">
        <v>250923.99999999997</v>
      </c>
      <c r="N11" s="39">
        <v>259029.27999999994</v>
      </c>
      <c r="O11" s="39">
        <f>M11+N11</f>
        <v>509953.27999999991</v>
      </c>
    </row>
    <row r="12" spans="1:15" ht="15" thickBot="1">
      <c r="A12" s="4"/>
      <c r="B12" s="40"/>
      <c r="C12" s="41"/>
      <c r="D12" s="41"/>
      <c r="E12" s="41"/>
      <c r="F12" s="40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5" thickBot="1">
      <c r="A13" s="42" t="s">
        <v>15</v>
      </c>
      <c r="B13" s="43">
        <v>1010024.1199999996</v>
      </c>
      <c r="C13" s="44">
        <v>261368.77000000002</v>
      </c>
      <c r="D13" s="44">
        <v>1171175.7300000007</v>
      </c>
      <c r="E13" s="44">
        <v>100217.16000000002</v>
      </c>
      <c r="F13" s="43">
        <v>910884.29000000085</v>
      </c>
      <c r="G13" s="44">
        <v>229571.13999999984</v>
      </c>
      <c r="H13" s="44">
        <v>856895.21000000124</v>
      </c>
      <c r="I13" s="45">
        <v>283560.21999999991</v>
      </c>
      <c r="J13" s="46">
        <f>B13+C13</f>
        <v>1271392.8899999997</v>
      </c>
      <c r="K13" s="46">
        <f>F13+G13</f>
        <v>1140455.4300000006</v>
      </c>
      <c r="L13" s="47">
        <f>J13+K13</f>
        <v>2411848.3200000003</v>
      </c>
      <c r="M13" s="46">
        <v>1787476.3400000008</v>
      </c>
      <c r="N13" s="46">
        <v>1603509.7000000014</v>
      </c>
      <c r="O13" s="47">
        <f>M13+N13</f>
        <v>3390986.0400000019</v>
      </c>
    </row>
    <row r="14" spans="1:15">
      <c r="A14" s="48"/>
      <c r="B14" s="49"/>
      <c r="C14" s="49"/>
      <c r="D14" s="49"/>
      <c r="E14" s="49"/>
      <c r="F14" s="49"/>
      <c r="G14" s="49"/>
      <c r="H14" s="49"/>
      <c r="I14" s="49"/>
      <c r="J14" s="50"/>
      <c r="K14" s="50"/>
      <c r="L14" s="51"/>
      <c r="M14" s="49"/>
      <c r="N14" s="49"/>
      <c r="O14" s="49"/>
    </row>
    <row r="15" spans="1: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31" ht="29.4" thickBot="1">
      <c r="A17" s="21" t="s">
        <v>9</v>
      </c>
      <c r="B17" s="53" t="s">
        <v>16</v>
      </c>
      <c r="C17" s="54"/>
      <c r="D17" s="55"/>
      <c r="E17" s="56" t="s">
        <v>17</v>
      </c>
      <c r="F17" s="57"/>
      <c r="G17" s="58"/>
      <c r="H17" s="6" t="s">
        <v>18</v>
      </c>
      <c r="I17" s="7"/>
      <c r="J17" s="8"/>
      <c r="K17" s="59" t="s">
        <v>19</v>
      </c>
      <c r="L17" s="60" t="s">
        <v>20</v>
      </c>
      <c r="M17" s="61" t="s">
        <v>21</v>
      </c>
      <c r="N17" s="4"/>
      <c r="O17" s="4"/>
    </row>
    <row r="18" spans="1:31" ht="15" thickBot="1">
      <c r="A18" s="4"/>
      <c r="B18" s="23" t="s">
        <v>8</v>
      </c>
      <c r="C18" s="62" t="s">
        <v>4</v>
      </c>
      <c r="D18" s="63" t="s">
        <v>5</v>
      </c>
      <c r="E18" s="64" t="s">
        <v>8</v>
      </c>
      <c r="F18" s="62" t="s">
        <v>4</v>
      </c>
      <c r="G18" s="63" t="s">
        <v>5</v>
      </c>
      <c r="H18" s="65" t="s">
        <v>8</v>
      </c>
      <c r="I18" s="62" t="s">
        <v>4</v>
      </c>
      <c r="J18" s="63" t="s">
        <v>5</v>
      </c>
      <c r="K18" s="4"/>
      <c r="L18" s="66"/>
      <c r="M18" s="4"/>
      <c r="N18" s="4"/>
      <c r="O18" s="4"/>
    </row>
    <row r="19" spans="1:31" ht="15" thickBot="1">
      <c r="A19" s="34" t="s">
        <v>14</v>
      </c>
      <c r="B19" s="67">
        <f>IF(L11&lt;&gt;0,(C11+G11)/L11,0)</f>
        <v>0.16295201712917856</v>
      </c>
      <c r="C19" s="68">
        <f>IF(J11&lt;&gt;0,C11/J11,0)</f>
        <v>0.16434275570867607</v>
      </c>
      <c r="D19" s="68">
        <f>IF(K11&lt;&gt;0,G11/K11,0)</f>
        <v>0.1617238190079256</v>
      </c>
      <c r="E19" s="67">
        <f>IF(L11&lt;&gt;0,(E11+I11)/L11,0)</f>
        <v>0.14177516129442272</v>
      </c>
      <c r="F19" s="69">
        <f>IF(J11&lt;&gt;0,E11/J11,0)</f>
        <v>6.1864849360370101E-2</v>
      </c>
      <c r="G19" s="68">
        <f>IF(K11&lt;&gt;0,I11/K11,0)</f>
        <v>0.21234607694530222</v>
      </c>
      <c r="H19" s="67">
        <f>IF(O11&lt;&gt;0,L11/O11,0)</f>
        <v>0.78064990581097959</v>
      </c>
      <c r="I19" s="69">
        <f>IF(M11&lt;&gt;0,J11/M11,0)</f>
        <v>0.74402568108271849</v>
      </c>
      <c r="J19" s="68">
        <f>IF(N11&lt;&gt;0,K11/N11,0)</f>
        <v>0.81612812265856616</v>
      </c>
      <c r="K19" s="70">
        <f>IF(L11&lt;&gt;0,K11/L11,0)</f>
        <v>0.53103176533399143</v>
      </c>
      <c r="L19" s="70">
        <f>IF(L13&lt;&gt;0,L11/L13,0)</f>
        <v>0.16505804975331118</v>
      </c>
      <c r="M19" s="70">
        <f>IF(O13&lt;&gt;0,O11/O13,0)</f>
        <v>0.15038495410615127</v>
      </c>
      <c r="N19" s="4"/>
      <c r="O19" s="4"/>
    </row>
    <row r="20" spans="1:31" ht="15" thickBot="1">
      <c r="A20" s="4"/>
      <c r="B20" s="71"/>
      <c r="C20" s="72"/>
      <c r="D20" s="72"/>
      <c r="E20" s="71"/>
      <c r="F20" s="72"/>
      <c r="G20" s="72"/>
      <c r="H20" s="71"/>
      <c r="I20" s="72"/>
      <c r="J20" s="72"/>
      <c r="K20" s="71"/>
      <c r="L20" s="71"/>
      <c r="M20" s="71"/>
      <c r="N20" s="4"/>
      <c r="O20" s="4"/>
    </row>
    <row r="21" spans="1:31" ht="15" thickBot="1">
      <c r="A21" s="42" t="s">
        <v>15</v>
      </c>
      <c r="B21" s="73">
        <f>IF(L13&lt;&gt;0,(C13+G13)/L13,0)</f>
        <v>0.20355339344059573</v>
      </c>
      <c r="C21" s="74">
        <f>IF(J13&lt;&gt;0,C13/J13,0)</f>
        <v>0.20557671201071456</v>
      </c>
      <c r="D21" s="74">
        <f>IF(K13&lt;&gt;0,G13/K13,0)</f>
        <v>0.20129777452153452</v>
      </c>
      <c r="E21" s="73">
        <f>IF(L13&lt;&gt;0,(E13+I13)/L13,0)</f>
        <v>0.15912168970891166</v>
      </c>
      <c r="F21" s="75">
        <f>IF(J13&lt;&gt;0,E13/J13,0)</f>
        <v>7.882469753311272E-2</v>
      </c>
      <c r="G21" s="74">
        <f>IF(K13&lt;&gt;0,I13/K13,0)</f>
        <v>0.24863770432484131</v>
      </c>
      <c r="H21" s="73">
        <f>IF(O13&lt;&gt;0,L13/O13,0)</f>
        <v>0.71125280126484947</v>
      </c>
      <c r="I21" s="75">
        <f>IF(M13&lt;&gt;0,J13/M13,0)</f>
        <v>0.7112781643867796</v>
      </c>
      <c r="J21" s="74">
        <f>IF(N13&lt;&gt;0,K13/N13,0)</f>
        <v>0.7112245282956503</v>
      </c>
      <c r="K21" s="73">
        <f>IF(L13&lt;&gt;0,K13/L13,0)</f>
        <v>0.47285537010884687</v>
      </c>
      <c r="L21" s="73">
        <f>IF(L13&lt;&gt;0,L13/L13,0)</f>
        <v>1</v>
      </c>
      <c r="M21" s="73">
        <f>IF(O13&lt;&gt;0,O13/O13,0)</f>
        <v>1</v>
      </c>
      <c r="N21" s="76"/>
      <c r="O21" s="76"/>
    </row>
    <row r="22" spans="1:3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31" ht="18">
      <c r="A23" s="2" t="s">
        <v>157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Q23" s="78" t="s">
        <v>22</v>
      </c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1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Q24" s="7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thickBot="1">
      <c r="A25" s="5"/>
      <c r="B25" s="6" t="s">
        <v>2</v>
      </c>
      <c r="C25" s="7"/>
      <c r="D25" s="7"/>
      <c r="E25" s="7"/>
      <c r="F25" s="7"/>
      <c r="G25" s="7"/>
      <c r="H25" s="7"/>
      <c r="I25" s="7"/>
      <c r="J25" s="7"/>
      <c r="K25" s="7"/>
      <c r="L25" s="8"/>
      <c r="M25" s="9" t="s">
        <v>3</v>
      </c>
      <c r="N25" s="10"/>
      <c r="O25" s="11"/>
      <c r="Q25" s="80"/>
      <c r="R25" s="81" t="s">
        <v>23</v>
      </c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4" t="s">
        <v>3</v>
      </c>
      <c r="AD25" s="85"/>
      <c r="AE25" s="86"/>
    </row>
    <row r="26" spans="1:31" ht="15" thickBot="1">
      <c r="A26" s="5"/>
      <c r="B26" s="12" t="s">
        <v>4</v>
      </c>
      <c r="C26" s="13"/>
      <c r="D26" s="13"/>
      <c r="E26" s="13"/>
      <c r="F26" s="14" t="s">
        <v>5</v>
      </c>
      <c r="G26" s="15"/>
      <c r="H26" s="15"/>
      <c r="I26" s="16"/>
      <c r="J26" s="17" t="s">
        <v>6</v>
      </c>
      <c r="K26" s="18" t="s">
        <v>7</v>
      </c>
      <c r="L26" s="19" t="s">
        <v>8</v>
      </c>
      <c r="M26" s="17" t="s">
        <v>6</v>
      </c>
      <c r="N26" s="18" t="s">
        <v>7</v>
      </c>
      <c r="O26" s="20" t="s">
        <v>8</v>
      </c>
      <c r="Q26" s="80"/>
      <c r="R26" s="87" t="s">
        <v>4</v>
      </c>
      <c r="S26" s="88"/>
      <c r="T26" s="88"/>
      <c r="U26" s="88"/>
      <c r="V26" s="89" t="s">
        <v>5</v>
      </c>
      <c r="W26" s="90"/>
      <c r="X26" s="90"/>
      <c r="Y26" s="91"/>
      <c r="Z26" s="17" t="s">
        <v>6</v>
      </c>
      <c r="AA26" s="18" t="s">
        <v>7</v>
      </c>
      <c r="AB26" s="19" t="s">
        <v>8</v>
      </c>
      <c r="AC26" s="17" t="s">
        <v>6</v>
      </c>
      <c r="AD26" s="18" t="s">
        <v>7</v>
      </c>
      <c r="AE26" s="20" t="s">
        <v>8</v>
      </c>
    </row>
    <row r="27" spans="1:31" ht="15" thickBot="1">
      <c r="A27" s="21" t="s">
        <v>9</v>
      </c>
      <c r="B27" s="22" t="s">
        <v>10</v>
      </c>
      <c r="C27" s="23" t="s">
        <v>11</v>
      </c>
      <c r="D27" s="24" t="s">
        <v>12</v>
      </c>
      <c r="E27" s="25" t="s">
        <v>13</v>
      </c>
      <c r="F27" s="22" t="s">
        <v>10</v>
      </c>
      <c r="G27" s="23" t="s">
        <v>11</v>
      </c>
      <c r="H27" s="24" t="s">
        <v>12</v>
      </c>
      <c r="I27" s="26" t="s">
        <v>13</v>
      </c>
      <c r="J27" s="27"/>
      <c r="K27" s="28"/>
      <c r="L27" s="29"/>
      <c r="M27" s="27"/>
      <c r="N27" s="28"/>
      <c r="O27" s="30"/>
      <c r="Q27" s="92" t="s">
        <v>9</v>
      </c>
      <c r="R27" s="93" t="s">
        <v>10</v>
      </c>
      <c r="S27" s="94" t="s">
        <v>11</v>
      </c>
      <c r="T27" s="95" t="s">
        <v>12</v>
      </c>
      <c r="U27" s="96" t="s">
        <v>13</v>
      </c>
      <c r="V27" s="93" t="s">
        <v>10</v>
      </c>
      <c r="W27" s="94" t="s">
        <v>11</v>
      </c>
      <c r="X27" s="95" t="s">
        <v>12</v>
      </c>
      <c r="Y27" s="97" t="s">
        <v>13</v>
      </c>
      <c r="Z27" s="27"/>
      <c r="AA27" s="28"/>
      <c r="AB27" s="29"/>
      <c r="AC27" s="27"/>
      <c r="AD27" s="28"/>
      <c r="AE27" s="30"/>
    </row>
    <row r="28" spans="1:31" ht="15" thickBot="1">
      <c r="A28" s="4"/>
      <c r="B28" s="31"/>
      <c r="C28" s="4"/>
      <c r="D28" s="4"/>
      <c r="E28" s="4"/>
      <c r="F28" s="31"/>
      <c r="G28" s="4"/>
      <c r="H28" s="4"/>
      <c r="I28" s="32"/>
      <c r="J28" s="4"/>
      <c r="K28" s="4"/>
      <c r="L28" s="33"/>
      <c r="M28" s="4"/>
      <c r="N28" s="4"/>
      <c r="O28" s="33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31" ht="15" thickBot="1">
      <c r="A29" s="34" t="s">
        <v>14</v>
      </c>
      <c r="B29" s="35">
        <v>155205.53</v>
      </c>
      <c r="C29" s="36">
        <v>32149.040000000001</v>
      </c>
      <c r="D29" s="36">
        <v>174306.61999999991</v>
      </c>
      <c r="E29" s="36">
        <v>13047.95</v>
      </c>
      <c r="F29" s="35">
        <v>178404.54</v>
      </c>
      <c r="G29" s="36">
        <v>35117.950000000004</v>
      </c>
      <c r="H29" s="36">
        <v>161644.69000000006</v>
      </c>
      <c r="I29" s="37">
        <v>51877.799999999988</v>
      </c>
      <c r="J29" s="38">
        <f>B29+C29</f>
        <v>187354.57</v>
      </c>
      <c r="K29" s="39">
        <f>F29+G29</f>
        <v>213522.49000000002</v>
      </c>
      <c r="L29" s="39">
        <f>J29+K29</f>
        <v>400877.06000000006</v>
      </c>
      <c r="M29" s="38">
        <v>254536.77000000002</v>
      </c>
      <c r="N29" s="39">
        <v>267201.54999999987</v>
      </c>
      <c r="O29" s="39">
        <f>M29+N29</f>
        <v>521738.31999999989</v>
      </c>
      <c r="Q29" s="98" t="s">
        <v>14</v>
      </c>
      <c r="R29" s="99">
        <f>B29-B11</f>
        <v>-806.5800000000163</v>
      </c>
      <c r="S29" s="99">
        <f>C29-C11</f>
        <v>1467.25</v>
      </c>
      <c r="T29" s="99">
        <f>D29-D11</f>
        <v>-837.49000000013621</v>
      </c>
      <c r="U29" s="99">
        <f>E29-E11</f>
        <v>1498.1599999999999</v>
      </c>
      <c r="V29" s="99">
        <f>F29-F11</f>
        <v>1192.0499999999884</v>
      </c>
      <c r="W29" s="99">
        <f>G29-G11</f>
        <v>929.36000000000058</v>
      </c>
      <c r="X29" s="99">
        <f>H29-H11</f>
        <v>-4866.1999999999534</v>
      </c>
      <c r="Y29" s="99">
        <f>I29-I11</f>
        <v>6987.6099999999933</v>
      </c>
      <c r="Z29" s="99">
        <f>J29-J11</f>
        <v>660.6699999999837</v>
      </c>
      <c r="AA29" s="99">
        <f>K29-K11</f>
        <v>2121.4100000000035</v>
      </c>
      <c r="AB29" s="99">
        <f>L29-L11</f>
        <v>2782.0800000000163</v>
      </c>
      <c r="AC29" s="99">
        <f>M29-M11</f>
        <v>3612.7700000000477</v>
      </c>
      <c r="AD29" s="99">
        <f>N29-N11</f>
        <v>8172.2699999999313</v>
      </c>
      <c r="AE29" s="99">
        <f>O29-O11</f>
        <v>11785.039999999979</v>
      </c>
    </row>
    <row r="30" spans="1:31" ht="15" thickBot="1">
      <c r="A30" s="4"/>
      <c r="B30" s="40"/>
      <c r="C30" s="41"/>
      <c r="D30" s="41"/>
      <c r="E30" s="41"/>
      <c r="F30" s="40"/>
      <c r="G30" s="41"/>
      <c r="H30" s="41"/>
      <c r="I30" s="41"/>
      <c r="J30" s="41"/>
      <c r="K30" s="41"/>
      <c r="L30" s="41"/>
      <c r="M30" s="41"/>
      <c r="N30" s="41"/>
      <c r="O30" s="41"/>
      <c r="Q30" s="4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</row>
    <row r="31" spans="1:31" ht="15" thickBot="1">
      <c r="A31" s="42" t="s">
        <v>15</v>
      </c>
      <c r="B31" s="43">
        <v>1018185.9799999996</v>
      </c>
      <c r="C31" s="44">
        <v>265646.61000000016</v>
      </c>
      <c r="D31" s="44">
        <v>1182926.1300000006</v>
      </c>
      <c r="E31" s="44">
        <v>100906.45999999999</v>
      </c>
      <c r="F31" s="43">
        <v>917650.30000000028</v>
      </c>
      <c r="G31" s="44">
        <v>253340.81</v>
      </c>
      <c r="H31" s="44">
        <v>866323.74000000057</v>
      </c>
      <c r="I31" s="45">
        <v>304667.36999999994</v>
      </c>
      <c r="J31" s="46">
        <f>B31+C31</f>
        <v>1283832.5899999999</v>
      </c>
      <c r="K31" s="46">
        <f>F31+G31</f>
        <v>1170991.1100000003</v>
      </c>
      <c r="L31" s="47">
        <f>J31+K31</f>
        <v>2454823.7000000002</v>
      </c>
      <c r="M31" s="46">
        <v>1795875.9700000007</v>
      </c>
      <c r="N31" s="46">
        <v>1635277.7700000005</v>
      </c>
      <c r="O31" s="47">
        <f>M31+N31</f>
        <v>3431153.7400000012</v>
      </c>
      <c r="Q31" s="101" t="s">
        <v>15</v>
      </c>
      <c r="R31" s="99">
        <f>B31-B13</f>
        <v>8161.859999999986</v>
      </c>
      <c r="S31" s="99">
        <f>C31-C13</f>
        <v>4277.840000000142</v>
      </c>
      <c r="T31" s="99">
        <f>D31-D13</f>
        <v>11750.399999999907</v>
      </c>
      <c r="U31" s="99">
        <f>E31-E13</f>
        <v>689.29999999997381</v>
      </c>
      <c r="V31" s="99">
        <f>F31-F13</f>
        <v>6766.0099999994272</v>
      </c>
      <c r="W31" s="99">
        <f>G31-G13</f>
        <v>23769.670000000158</v>
      </c>
      <c r="X31" s="99">
        <f>H31-H13</f>
        <v>9428.5299999993294</v>
      </c>
      <c r="Y31" s="99">
        <f>I31-I13</f>
        <v>21107.150000000023</v>
      </c>
      <c r="Z31" s="99">
        <f>J31-J13</f>
        <v>12439.700000000186</v>
      </c>
      <c r="AA31" s="99">
        <f>K31-K13</f>
        <v>30535.679999999702</v>
      </c>
      <c r="AB31" s="99">
        <f>L31-L13</f>
        <v>42975.379999999888</v>
      </c>
      <c r="AC31" s="99">
        <f>M31-M13</f>
        <v>8399.6299999998882</v>
      </c>
      <c r="AD31" s="99">
        <f>N31-N13</f>
        <v>31768.069999999134</v>
      </c>
      <c r="AE31" s="99">
        <f>O31-O13</f>
        <v>40167.699999999255</v>
      </c>
    </row>
    <row r="32" spans="1:31">
      <c r="A32" s="48"/>
      <c r="B32" s="49"/>
      <c r="C32" s="49"/>
      <c r="D32" s="49"/>
      <c r="E32" s="49"/>
      <c r="F32" s="49"/>
      <c r="G32" s="49"/>
      <c r="H32" s="49"/>
      <c r="I32" s="49"/>
      <c r="J32" s="50"/>
      <c r="K32" s="50"/>
      <c r="L32" s="51"/>
      <c r="M32" s="49"/>
      <c r="N32" s="49"/>
      <c r="O32" s="49"/>
      <c r="Q32" s="102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31" ht="15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31" ht="29.4" thickBot="1">
      <c r="A35" s="21" t="s">
        <v>9</v>
      </c>
      <c r="B35" s="53" t="s">
        <v>16</v>
      </c>
      <c r="C35" s="54"/>
      <c r="D35" s="55"/>
      <c r="E35" s="56" t="s">
        <v>17</v>
      </c>
      <c r="F35" s="57"/>
      <c r="G35" s="58"/>
      <c r="H35" s="6" t="s">
        <v>18</v>
      </c>
      <c r="I35" s="7"/>
      <c r="J35" s="8"/>
      <c r="K35" s="59" t="s">
        <v>19</v>
      </c>
      <c r="L35" s="60" t="s">
        <v>20</v>
      </c>
      <c r="M35" s="61" t="s">
        <v>21</v>
      </c>
      <c r="N35" s="4"/>
      <c r="O35" s="4"/>
    </row>
    <row r="36" spans="1:31" ht="15" thickBot="1">
      <c r="A36" s="4"/>
      <c r="B36" s="23" t="s">
        <v>8</v>
      </c>
      <c r="C36" s="62" t="s">
        <v>4</v>
      </c>
      <c r="D36" s="63" t="s">
        <v>5</v>
      </c>
      <c r="E36" s="64" t="s">
        <v>8</v>
      </c>
      <c r="F36" s="62" t="s">
        <v>4</v>
      </c>
      <c r="G36" s="63" t="s">
        <v>5</v>
      </c>
      <c r="H36" s="65" t="s">
        <v>8</v>
      </c>
      <c r="I36" s="62" t="s">
        <v>4</v>
      </c>
      <c r="J36" s="63" t="s">
        <v>5</v>
      </c>
      <c r="K36" s="4"/>
      <c r="L36" s="66"/>
      <c r="M36" s="4"/>
      <c r="N36" s="4"/>
      <c r="O36" s="4"/>
    </row>
    <row r="37" spans="1:31" ht="15" thickBot="1">
      <c r="A37" s="34" t="s">
        <v>14</v>
      </c>
      <c r="B37" s="67">
        <f>IF(L29&lt;&gt;0,(C29+G29)/L29,0)</f>
        <v>0.16779954931818747</v>
      </c>
      <c r="C37" s="68">
        <f>IF(J29&lt;&gt;0,C29/J29,0)</f>
        <v>0.17159464004534289</v>
      </c>
      <c r="D37" s="68">
        <f>IF(K29&lt;&gt;0,G29/K29,0)</f>
        <v>0.16446956009177302</v>
      </c>
      <c r="E37" s="67">
        <f>IF(L29&lt;&gt;0,(E29+I29)/L29,0)</f>
        <v>0.16195925503943773</v>
      </c>
      <c r="F37" s="69">
        <f>IF(J29&lt;&gt;0,E29/J29,0)</f>
        <v>6.9643083699532926E-2</v>
      </c>
      <c r="G37" s="68">
        <f>IF(K29&lt;&gt;0,I29/K29,0)</f>
        <v>0.24296176014058277</v>
      </c>
      <c r="H37" s="67">
        <f>IF(O29&lt;&gt;0,L29/O29,0)</f>
        <v>0.76834889183527888</v>
      </c>
      <c r="I37" s="69">
        <f>IF(M29&lt;&gt;0,J29/M29,0)</f>
        <v>0.73606092353572328</v>
      </c>
      <c r="J37" s="68">
        <f>IF(N29&lt;&gt;0,K29/N29,0)</f>
        <v>0.79910647973411875</v>
      </c>
      <c r="K37" s="70">
        <f>IF(L29&lt;&gt;0,K29/L29,0)</f>
        <v>0.53263833555354845</v>
      </c>
      <c r="L37" s="70">
        <f>IF(L31&lt;&gt;0,L29/L31,0)</f>
        <v>0.16330177193580134</v>
      </c>
      <c r="M37" s="70">
        <f>IF(O31&lt;&gt;0,O29/O31,0)</f>
        <v>0.15205914964334991</v>
      </c>
      <c r="N37" s="4"/>
      <c r="O37" s="4"/>
    </row>
    <row r="38" spans="1:31" ht="15" thickBot="1">
      <c r="A38" s="4"/>
      <c r="B38" s="71"/>
      <c r="C38" s="72"/>
      <c r="D38" s="72"/>
      <c r="E38" s="71"/>
      <c r="F38" s="72"/>
      <c r="G38" s="72"/>
      <c r="H38" s="71"/>
      <c r="I38" s="72"/>
      <c r="J38" s="72"/>
      <c r="K38" s="71"/>
      <c r="L38" s="71"/>
      <c r="M38" s="71"/>
      <c r="N38" s="4"/>
      <c r="O38" s="4"/>
    </row>
    <row r="39" spans="1:31" ht="15" thickBot="1">
      <c r="A39" s="42" t="s">
        <v>15</v>
      </c>
      <c r="B39" s="73">
        <f>IF(L31&lt;&gt;0,(C31+G31)/L31,0)</f>
        <v>0.2114153533714051</v>
      </c>
      <c r="C39" s="74">
        <f>IF(J31&lt;&gt;0,C31/J31,0)</f>
        <v>0.20691686133314327</v>
      </c>
      <c r="D39" s="74">
        <f>IF(K31&lt;&gt;0,G31/K31,0)</f>
        <v>0.21634733845246693</v>
      </c>
      <c r="E39" s="73">
        <f>IF(L31&lt;&gt;0,(E31+I31)/L31,0)</f>
        <v>0.16521505393645985</v>
      </c>
      <c r="F39" s="75">
        <f>IF(J31&lt;&gt;0,E31/J31,0)</f>
        <v>7.8597833382621954E-2</v>
      </c>
      <c r="G39" s="74">
        <f>IF(K31&lt;&gt;0,I31/K31,0)</f>
        <v>0.26017906318690998</v>
      </c>
      <c r="H39" s="73">
        <f>IF(O31&lt;&gt;0,L31/O31,0)</f>
        <v>0.71545138633164229</v>
      </c>
      <c r="I39" s="75">
        <f>IF(M31&lt;&gt;0,J31/M31,0)</f>
        <v>0.71487820509118982</v>
      </c>
      <c r="J39" s="74">
        <f>IF(N31&lt;&gt;0,K31/N31,0)</f>
        <v>0.71608085885005335</v>
      </c>
      <c r="K39" s="73">
        <f>IF(L31&lt;&gt;0,K31/L31,0)</f>
        <v>0.47701637799895785</v>
      </c>
      <c r="L39" s="73">
        <f>IF(L31&lt;&gt;0,L31/L31,0)</f>
        <v>1</v>
      </c>
      <c r="M39" s="73">
        <f>IF(O31&lt;&gt;0,O31/O31,0)</f>
        <v>1</v>
      </c>
      <c r="N39" s="76"/>
      <c r="O39" s="76"/>
    </row>
    <row r="40" spans="1:3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1:31" ht="18">
      <c r="A41" s="2" t="s">
        <v>158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78" t="s">
        <v>24</v>
      </c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</row>
    <row r="42" spans="1:31" ht="15" thickBot="1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Q42" s="79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5" thickBot="1">
      <c r="A43" s="5"/>
      <c r="B43" s="6" t="s">
        <v>2</v>
      </c>
      <c r="C43" s="7"/>
      <c r="D43" s="7"/>
      <c r="E43" s="7"/>
      <c r="F43" s="7"/>
      <c r="G43" s="7"/>
      <c r="H43" s="7"/>
      <c r="I43" s="7"/>
      <c r="J43" s="7"/>
      <c r="K43" s="7"/>
      <c r="L43" s="8"/>
      <c r="M43" s="9" t="s">
        <v>3</v>
      </c>
      <c r="N43" s="10"/>
      <c r="O43" s="11"/>
      <c r="Q43" s="80"/>
      <c r="R43" s="81" t="s">
        <v>23</v>
      </c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84" t="s">
        <v>3</v>
      </c>
      <c r="AD43" s="85"/>
      <c r="AE43" s="86"/>
    </row>
    <row r="44" spans="1:31" ht="15" thickBot="1">
      <c r="A44" s="5"/>
      <c r="B44" s="12" t="s">
        <v>4</v>
      </c>
      <c r="C44" s="13"/>
      <c r="D44" s="13"/>
      <c r="E44" s="13"/>
      <c r="F44" s="14" t="s">
        <v>5</v>
      </c>
      <c r="G44" s="15"/>
      <c r="H44" s="15"/>
      <c r="I44" s="16"/>
      <c r="J44" s="17" t="s">
        <v>6</v>
      </c>
      <c r="K44" s="18" t="s">
        <v>7</v>
      </c>
      <c r="L44" s="19" t="s">
        <v>8</v>
      </c>
      <c r="M44" s="17" t="s">
        <v>6</v>
      </c>
      <c r="N44" s="18" t="s">
        <v>7</v>
      </c>
      <c r="O44" s="20" t="s">
        <v>8</v>
      </c>
      <c r="Q44" s="80"/>
      <c r="R44" s="87" t="s">
        <v>4</v>
      </c>
      <c r="S44" s="88"/>
      <c r="T44" s="88"/>
      <c r="U44" s="88"/>
      <c r="V44" s="89" t="s">
        <v>5</v>
      </c>
      <c r="W44" s="90"/>
      <c r="X44" s="90"/>
      <c r="Y44" s="91"/>
      <c r="Z44" s="17" t="s">
        <v>6</v>
      </c>
      <c r="AA44" s="18" t="s">
        <v>7</v>
      </c>
      <c r="AB44" s="19" t="s">
        <v>8</v>
      </c>
      <c r="AC44" s="17" t="s">
        <v>6</v>
      </c>
      <c r="AD44" s="18" t="s">
        <v>7</v>
      </c>
      <c r="AE44" s="20" t="s">
        <v>8</v>
      </c>
    </row>
    <row r="45" spans="1:31" ht="15" thickBot="1">
      <c r="A45" s="21" t="s">
        <v>9</v>
      </c>
      <c r="B45" s="22" t="s">
        <v>10</v>
      </c>
      <c r="C45" s="23" t="s">
        <v>11</v>
      </c>
      <c r="D45" s="24" t="s">
        <v>12</v>
      </c>
      <c r="E45" s="25" t="s">
        <v>13</v>
      </c>
      <c r="F45" s="22" t="s">
        <v>10</v>
      </c>
      <c r="G45" s="23" t="s">
        <v>11</v>
      </c>
      <c r="H45" s="24" t="s">
        <v>12</v>
      </c>
      <c r="I45" s="26" t="s">
        <v>13</v>
      </c>
      <c r="J45" s="27"/>
      <c r="K45" s="28"/>
      <c r="L45" s="29"/>
      <c r="M45" s="27"/>
      <c r="N45" s="28"/>
      <c r="O45" s="30"/>
      <c r="Q45" s="92" t="s">
        <v>9</v>
      </c>
      <c r="R45" s="93" t="s">
        <v>10</v>
      </c>
      <c r="S45" s="94" t="s">
        <v>11</v>
      </c>
      <c r="T45" s="95" t="s">
        <v>12</v>
      </c>
      <c r="U45" s="96" t="s">
        <v>13</v>
      </c>
      <c r="V45" s="93" t="s">
        <v>10</v>
      </c>
      <c r="W45" s="94" t="s">
        <v>11</v>
      </c>
      <c r="X45" s="95" t="s">
        <v>12</v>
      </c>
      <c r="Y45" s="97" t="s">
        <v>13</v>
      </c>
      <c r="Z45" s="27"/>
      <c r="AA45" s="28"/>
      <c r="AB45" s="29"/>
      <c r="AC45" s="27"/>
      <c r="AD45" s="28"/>
      <c r="AE45" s="30"/>
    </row>
    <row r="46" spans="1:31" ht="15" thickBot="1">
      <c r="A46" s="4"/>
      <c r="B46" s="31"/>
      <c r="C46" s="4"/>
      <c r="D46" s="4"/>
      <c r="E46" s="4"/>
      <c r="F46" s="31"/>
      <c r="G46" s="4"/>
      <c r="H46" s="4"/>
      <c r="I46" s="32"/>
      <c r="J46" s="4"/>
      <c r="K46" s="4"/>
      <c r="L46" s="33"/>
      <c r="M46" s="4"/>
      <c r="N46" s="4"/>
      <c r="O46" s="3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1" ht="15" thickBot="1">
      <c r="A47" s="34" t="s">
        <v>14</v>
      </c>
      <c r="B47" s="103">
        <v>170684.04000000007</v>
      </c>
      <c r="C47" s="104">
        <v>35568.909999999996</v>
      </c>
      <c r="D47" s="104">
        <v>187642.92000000007</v>
      </c>
      <c r="E47" s="104">
        <v>18610.030000000002</v>
      </c>
      <c r="F47" s="103">
        <v>171518.52</v>
      </c>
      <c r="G47" s="104">
        <v>41186.49</v>
      </c>
      <c r="H47" s="104">
        <v>160851.99000000002</v>
      </c>
      <c r="I47" s="105">
        <v>51853.02</v>
      </c>
      <c r="J47" s="106">
        <f>B47+C47</f>
        <v>206252.95000000007</v>
      </c>
      <c r="K47" s="107">
        <f>F47+G47</f>
        <v>212705.00999999998</v>
      </c>
      <c r="L47" s="107">
        <f>J47+K47</f>
        <v>418957.96000000008</v>
      </c>
      <c r="M47" s="106">
        <v>264483.58999999997</v>
      </c>
      <c r="N47" s="107">
        <v>260110.60000000006</v>
      </c>
      <c r="O47" s="107">
        <f>M47+N47</f>
        <v>524594.19000000006</v>
      </c>
      <c r="Q47" s="98" t="s">
        <v>14</v>
      </c>
      <c r="R47" s="99">
        <f>B47-B29</f>
        <v>15478.510000000068</v>
      </c>
      <c r="S47" s="99">
        <f>C47-C29</f>
        <v>3419.8699999999953</v>
      </c>
      <c r="T47" s="99">
        <f>D47-D29</f>
        <v>13336.300000000163</v>
      </c>
      <c r="U47" s="99">
        <f>E47-E29</f>
        <v>5562.0800000000017</v>
      </c>
      <c r="V47" s="99">
        <f>F47-F29</f>
        <v>-6886.0200000000186</v>
      </c>
      <c r="W47" s="99">
        <f>G47-G29</f>
        <v>6068.5399999999936</v>
      </c>
      <c r="X47" s="99">
        <f>H47-H29</f>
        <v>-792.70000000004075</v>
      </c>
      <c r="Y47" s="99">
        <f>I47-I29</f>
        <v>-24.77999999999156</v>
      </c>
      <c r="Z47" s="99">
        <f>J47-J29</f>
        <v>18898.380000000063</v>
      </c>
      <c r="AA47" s="99">
        <f>K47-K29</f>
        <v>-817.48000000003958</v>
      </c>
      <c r="AB47" s="99">
        <f>L47-L29</f>
        <v>18080.900000000023</v>
      </c>
      <c r="AC47" s="99">
        <f>M47-M29</f>
        <v>9946.8199999999488</v>
      </c>
      <c r="AD47" s="99">
        <f>N47-N29</f>
        <v>-7090.9499999998079</v>
      </c>
      <c r="AE47" s="99">
        <f>O47-O29</f>
        <v>2855.87000000017</v>
      </c>
    </row>
    <row r="48" spans="1:31" ht="15" thickBot="1">
      <c r="A48" s="4"/>
      <c r="B48" s="108"/>
      <c r="C48" s="109"/>
      <c r="D48" s="109"/>
      <c r="E48" s="109"/>
      <c r="F48" s="108"/>
      <c r="G48" s="109"/>
      <c r="H48" s="109"/>
      <c r="I48" s="109"/>
      <c r="J48" s="109"/>
      <c r="K48" s="109"/>
      <c r="L48" s="109"/>
      <c r="M48" s="109"/>
      <c r="N48" s="109"/>
      <c r="O48" s="109"/>
      <c r="Q48" s="4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</row>
    <row r="49" spans="1:31" ht="15" thickBot="1">
      <c r="A49" s="42" t="s">
        <v>15</v>
      </c>
      <c r="B49" s="110">
        <v>1022398.9200000002</v>
      </c>
      <c r="C49" s="111">
        <v>278785.16000000003</v>
      </c>
      <c r="D49" s="111">
        <v>1195461.5999999987</v>
      </c>
      <c r="E49" s="111">
        <v>105722.48000000007</v>
      </c>
      <c r="F49" s="110">
        <v>918607.15999999945</v>
      </c>
      <c r="G49" s="111">
        <v>279804.93000000023</v>
      </c>
      <c r="H49" s="111">
        <v>884544.47999999917</v>
      </c>
      <c r="I49" s="112">
        <v>313867.61000000004</v>
      </c>
      <c r="J49" s="113">
        <f>B49+C49</f>
        <v>1301184.08</v>
      </c>
      <c r="K49" s="113">
        <f>F49+G49</f>
        <v>1198412.0899999996</v>
      </c>
      <c r="L49" s="114">
        <f>J49+K49</f>
        <v>2499596.17</v>
      </c>
      <c r="M49" s="113">
        <v>1822540.0899999957</v>
      </c>
      <c r="N49" s="113">
        <v>1639882.9900000012</v>
      </c>
      <c r="O49" s="114">
        <f>M49+N49</f>
        <v>3462423.0799999968</v>
      </c>
      <c r="Q49" s="101" t="s">
        <v>15</v>
      </c>
      <c r="R49" s="99">
        <f>B49-B31</f>
        <v>4212.9400000005262</v>
      </c>
      <c r="S49" s="99">
        <f>C49-C31</f>
        <v>13138.549999999872</v>
      </c>
      <c r="T49" s="99">
        <f>D49-D31</f>
        <v>12535.469999998109</v>
      </c>
      <c r="U49" s="99">
        <f>E49-E31</f>
        <v>4816.0200000000768</v>
      </c>
      <c r="V49" s="99">
        <f>F49-F31</f>
        <v>956.85999999917112</v>
      </c>
      <c r="W49" s="99">
        <f>G49-G31</f>
        <v>26464.120000000228</v>
      </c>
      <c r="X49" s="99">
        <f>H49-H31</f>
        <v>18220.739999998594</v>
      </c>
      <c r="Y49" s="99">
        <f>I49-I31</f>
        <v>9200.2400000001071</v>
      </c>
      <c r="Z49" s="99">
        <f>J49-J31</f>
        <v>17351.490000000224</v>
      </c>
      <c r="AA49" s="99">
        <f>K49-K31</f>
        <v>27420.979999999283</v>
      </c>
      <c r="AB49" s="99">
        <f>L49-L31</f>
        <v>44772.469999999739</v>
      </c>
      <c r="AC49" s="99">
        <f>M49-M31</f>
        <v>26664.119999994989</v>
      </c>
      <c r="AD49" s="99">
        <f>N49-N31</f>
        <v>4605.2200000006706</v>
      </c>
      <c r="AE49" s="99">
        <f>O49-O31</f>
        <v>31269.33999999566</v>
      </c>
    </row>
    <row r="50" spans="1:31">
      <c r="A50" s="48"/>
      <c r="B50" s="49"/>
      <c r="C50" s="49"/>
      <c r="D50" s="49"/>
      <c r="E50" s="49"/>
      <c r="F50" s="49"/>
      <c r="G50" s="49"/>
      <c r="H50" s="49"/>
      <c r="I50" s="49"/>
      <c r="J50" s="50"/>
      <c r="K50" s="50"/>
      <c r="L50" s="51"/>
      <c r="M50" s="49"/>
      <c r="N50" s="49"/>
      <c r="O50" s="49"/>
      <c r="Q50" s="102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31" ht="15" thickBo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31" ht="29.4" thickBot="1">
      <c r="A53" s="21" t="s">
        <v>9</v>
      </c>
      <c r="B53" s="53" t="s">
        <v>16</v>
      </c>
      <c r="C53" s="54"/>
      <c r="D53" s="55"/>
      <c r="E53" s="56" t="s">
        <v>17</v>
      </c>
      <c r="F53" s="57"/>
      <c r="G53" s="58"/>
      <c r="H53" s="6" t="s">
        <v>18</v>
      </c>
      <c r="I53" s="7"/>
      <c r="J53" s="8"/>
      <c r="K53" s="59" t="s">
        <v>19</v>
      </c>
      <c r="L53" s="60" t="s">
        <v>20</v>
      </c>
      <c r="M53" s="61" t="s">
        <v>21</v>
      </c>
      <c r="N53" s="4"/>
      <c r="O53" s="4"/>
    </row>
    <row r="54" spans="1:31" ht="15" thickBot="1">
      <c r="A54" s="4"/>
      <c r="B54" s="23" t="s">
        <v>8</v>
      </c>
      <c r="C54" s="62" t="s">
        <v>4</v>
      </c>
      <c r="D54" s="63" t="s">
        <v>5</v>
      </c>
      <c r="E54" s="64" t="s">
        <v>8</v>
      </c>
      <c r="F54" s="62" t="s">
        <v>4</v>
      </c>
      <c r="G54" s="63" t="s">
        <v>5</v>
      </c>
      <c r="H54" s="65" t="s">
        <v>8</v>
      </c>
      <c r="I54" s="62" t="s">
        <v>4</v>
      </c>
      <c r="J54" s="63" t="s">
        <v>5</v>
      </c>
      <c r="K54" s="4"/>
      <c r="L54" s="66"/>
      <c r="M54" s="4"/>
      <c r="N54" s="4"/>
      <c r="O54" s="4"/>
    </row>
    <row r="55" spans="1:31" ht="15" thickBot="1">
      <c r="A55" s="34" t="s">
        <v>14</v>
      </c>
      <c r="B55" s="67">
        <f>IF(L47&lt;&gt;0,(C47+G47)/L47,0)</f>
        <v>0.18320549393547739</v>
      </c>
      <c r="C55" s="68">
        <f>IF(J47&lt;&gt;0,C47/J47,0)</f>
        <v>0.17245285461371576</v>
      </c>
      <c r="D55" s="68">
        <f>IF(K47&lt;&gt;0,G47/K47,0)</f>
        <v>0.19363196945854733</v>
      </c>
      <c r="E55" s="67">
        <f>IF(L47&lt;&gt;0,(E47+I47)/L47,0)</f>
        <v>0.1681864452462008</v>
      </c>
      <c r="F55" s="69">
        <f>IF(J47&lt;&gt;0,E47/J47,0)</f>
        <v>9.0229157934468313E-2</v>
      </c>
      <c r="G55" s="68">
        <f>IF(K47&lt;&gt;0,I47/K47,0)</f>
        <v>0.24377902523311512</v>
      </c>
      <c r="H55" s="67">
        <f>IF(O47&lt;&gt;0,L47/O47,0)</f>
        <v>0.79863248199527337</v>
      </c>
      <c r="I55" s="69">
        <f>IF(M47&lt;&gt;0,J47/M47,0)</f>
        <v>0.77983269207741812</v>
      </c>
      <c r="J55" s="68">
        <f>IF(N47&lt;&gt;0,K47/N47,0)</f>
        <v>0.81774833474683439</v>
      </c>
      <c r="K55" s="70">
        <f>IF(L47&lt;&gt;0,K47/L47,0)</f>
        <v>0.50770012819424637</v>
      </c>
      <c r="L55" s="70">
        <f>IF(L49&lt;&gt;0,L47/L49,0)</f>
        <v>0.16761025842026317</v>
      </c>
      <c r="M55" s="70">
        <f>IF(O49&lt;&gt;0,O47/O49,0)</f>
        <v>0.1515107131275247</v>
      </c>
      <c r="N55" s="4"/>
      <c r="O55" s="4"/>
    </row>
    <row r="56" spans="1:31" ht="15" thickBot="1">
      <c r="A56" s="4"/>
      <c r="B56" s="71"/>
      <c r="C56" s="72"/>
      <c r="D56" s="72"/>
      <c r="E56" s="71"/>
      <c r="F56" s="72"/>
      <c r="G56" s="72"/>
      <c r="H56" s="71"/>
      <c r="I56" s="72"/>
      <c r="J56" s="72"/>
      <c r="K56" s="71"/>
      <c r="L56" s="71"/>
      <c r="M56" s="71"/>
      <c r="N56" s="4"/>
      <c r="O56" s="4"/>
    </row>
    <row r="57" spans="1:31" ht="15" thickBot="1">
      <c r="A57" s="42" t="s">
        <v>15</v>
      </c>
      <c r="B57" s="73">
        <f>IF(L49&lt;&gt;0,(C49+G49)/L49,0)</f>
        <v>0.22347213390073339</v>
      </c>
      <c r="C57" s="74">
        <f>IF(J49&lt;&gt;0,C49/J49,0)</f>
        <v>0.21425497305500388</v>
      </c>
      <c r="D57" s="74">
        <f>IF(K49&lt;&gt;0,G49/K49,0)</f>
        <v>0.23347972899706004</v>
      </c>
      <c r="E57" s="73">
        <f>IF(L49&lt;&gt;0,(E49+I49)/L49,0)</f>
        <v>0.16786315127055107</v>
      </c>
      <c r="F57" s="75">
        <f>IF(J49&lt;&gt;0,E49/J49,0)</f>
        <v>8.125097872393279E-2</v>
      </c>
      <c r="G57" s="74">
        <f>IF(K49&lt;&gt;0,I49/K49,0)</f>
        <v>0.26190290687070766</v>
      </c>
      <c r="H57" s="73">
        <f>IF(O49&lt;&gt;0,L49/O49,0)</f>
        <v>0.72192106864075145</v>
      </c>
      <c r="I57" s="75">
        <f>IF(M49&lt;&gt;0,J49/M49,0)</f>
        <v>0.71393989473230357</v>
      </c>
      <c r="J57" s="74">
        <f>IF(N49&lt;&gt;0,K49/N49,0)</f>
        <v>0.7307912194393813</v>
      </c>
      <c r="K57" s="73">
        <f>IF(L49&lt;&gt;0,K49/L49,0)</f>
        <v>0.47944228127057809</v>
      </c>
      <c r="L57" s="73">
        <f>IF(L49&lt;&gt;0,L49/L49,0)</f>
        <v>1</v>
      </c>
      <c r="M57" s="73">
        <f>IF(O49&lt;&gt;0,O49/O49,0)</f>
        <v>1</v>
      </c>
      <c r="N57" s="76"/>
      <c r="O57" s="76"/>
    </row>
    <row r="58" spans="1:3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31" ht="18">
      <c r="A59" s="2" t="s">
        <v>159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Q59" s="78" t="s">
        <v>25</v>
      </c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 ht="15" thickBot="1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Q60" s="79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15" thickBot="1">
      <c r="A61" s="5"/>
      <c r="B61" s="6" t="s">
        <v>2</v>
      </c>
      <c r="C61" s="7"/>
      <c r="D61" s="7"/>
      <c r="E61" s="7"/>
      <c r="F61" s="7"/>
      <c r="G61" s="7"/>
      <c r="H61" s="7"/>
      <c r="I61" s="7"/>
      <c r="J61" s="7"/>
      <c r="K61" s="7"/>
      <c r="L61" s="8"/>
      <c r="M61" s="9" t="s">
        <v>3</v>
      </c>
      <c r="N61" s="10"/>
      <c r="O61" s="11"/>
      <c r="Q61" s="80"/>
      <c r="R61" s="81" t="s">
        <v>23</v>
      </c>
      <c r="S61" s="82"/>
      <c r="T61" s="82"/>
      <c r="U61" s="82"/>
      <c r="V61" s="82"/>
      <c r="W61" s="82"/>
      <c r="X61" s="82"/>
      <c r="Y61" s="82"/>
      <c r="Z61" s="82"/>
      <c r="AA61" s="82"/>
      <c r="AB61" s="83"/>
      <c r="AC61" s="84" t="s">
        <v>3</v>
      </c>
      <c r="AD61" s="85"/>
      <c r="AE61" s="86"/>
    </row>
    <row r="62" spans="1:31" ht="15" thickBot="1">
      <c r="A62" s="5"/>
      <c r="B62" s="12" t="s">
        <v>4</v>
      </c>
      <c r="C62" s="13"/>
      <c r="D62" s="13"/>
      <c r="E62" s="13"/>
      <c r="F62" s="14" t="s">
        <v>5</v>
      </c>
      <c r="G62" s="15"/>
      <c r="H62" s="15"/>
      <c r="I62" s="16"/>
      <c r="J62" s="17" t="s">
        <v>6</v>
      </c>
      <c r="K62" s="18" t="s">
        <v>7</v>
      </c>
      <c r="L62" s="19" t="s">
        <v>8</v>
      </c>
      <c r="M62" s="17" t="s">
        <v>6</v>
      </c>
      <c r="N62" s="18" t="s">
        <v>7</v>
      </c>
      <c r="O62" s="20" t="s">
        <v>8</v>
      </c>
      <c r="Q62" s="80"/>
      <c r="R62" s="87" t="s">
        <v>4</v>
      </c>
      <c r="S62" s="88"/>
      <c r="T62" s="88"/>
      <c r="U62" s="88"/>
      <c r="V62" s="89" t="s">
        <v>5</v>
      </c>
      <c r="W62" s="90"/>
      <c r="X62" s="90"/>
      <c r="Y62" s="91"/>
      <c r="Z62" s="17" t="s">
        <v>6</v>
      </c>
      <c r="AA62" s="18" t="s">
        <v>7</v>
      </c>
      <c r="AB62" s="19" t="s">
        <v>8</v>
      </c>
      <c r="AC62" s="17" t="s">
        <v>6</v>
      </c>
      <c r="AD62" s="18" t="s">
        <v>7</v>
      </c>
      <c r="AE62" s="20" t="s">
        <v>8</v>
      </c>
    </row>
    <row r="63" spans="1:31" ht="15" thickBot="1">
      <c r="A63" s="21" t="s">
        <v>9</v>
      </c>
      <c r="B63" s="22" t="s">
        <v>10</v>
      </c>
      <c r="C63" s="23" t="s">
        <v>11</v>
      </c>
      <c r="D63" s="24" t="s">
        <v>12</v>
      </c>
      <c r="E63" s="25" t="s">
        <v>13</v>
      </c>
      <c r="F63" s="22" t="s">
        <v>10</v>
      </c>
      <c r="G63" s="23" t="s">
        <v>11</v>
      </c>
      <c r="H63" s="24" t="s">
        <v>12</v>
      </c>
      <c r="I63" s="26" t="s">
        <v>13</v>
      </c>
      <c r="J63" s="27"/>
      <c r="K63" s="28"/>
      <c r="L63" s="29"/>
      <c r="M63" s="27"/>
      <c r="N63" s="28"/>
      <c r="O63" s="30"/>
      <c r="Q63" s="92" t="s">
        <v>9</v>
      </c>
      <c r="R63" s="93" t="s">
        <v>10</v>
      </c>
      <c r="S63" s="94" t="s">
        <v>11</v>
      </c>
      <c r="T63" s="95" t="s">
        <v>12</v>
      </c>
      <c r="U63" s="96" t="s">
        <v>13</v>
      </c>
      <c r="V63" s="93" t="s">
        <v>10</v>
      </c>
      <c r="W63" s="94" t="s">
        <v>11</v>
      </c>
      <c r="X63" s="95" t="s">
        <v>12</v>
      </c>
      <c r="Y63" s="97" t="s">
        <v>13</v>
      </c>
      <c r="Z63" s="27"/>
      <c r="AA63" s="28"/>
      <c r="AB63" s="29"/>
      <c r="AC63" s="27"/>
      <c r="AD63" s="28"/>
      <c r="AE63" s="30"/>
    </row>
    <row r="64" spans="1:31" ht="15" thickBot="1">
      <c r="A64" s="4"/>
      <c r="B64" s="31"/>
      <c r="C64" s="4"/>
      <c r="D64" s="4"/>
      <c r="E64" s="4"/>
      <c r="F64" s="31"/>
      <c r="G64" s="4"/>
      <c r="H64" s="4"/>
      <c r="I64" s="32"/>
      <c r="J64" s="4"/>
      <c r="K64" s="4"/>
      <c r="L64" s="33"/>
      <c r="M64" s="4"/>
      <c r="N64" s="4"/>
      <c r="O64" s="33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47" ht="15" thickBot="1">
      <c r="A65" s="34" t="s">
        <v>14</v>
      </c>
      <c r="B65" s="35">
        <v>170723.87000000002</v>
      </c>
      <c r="C65" s="36">
        <v>41828.310000000005</v>
      </c>
      <c r="D65" s="36">
        <v>188484.40000000008</v>
      </c>
      <c r="E65" s="36">
        <v>24067.780000000002</v>
      </c>
      <c r="F65" s="35">
        <v>172583.78999999998</v>
      </c>
      <c r="G65" s="36">
        <v>38553.970000000008</v>
      </c>
      <c r="H65" s="36">
        <v>158854.25000000003</v>
      </c>
      <c r="I65" s="37">
        <v>52283.509999999995</v>
      </c>
      <c r="J65" s="38">
        <f>B65+C65</f>
        <v>212552.18000000002</v>
      </c>
      <c r="K65" s="39">
        <f>F65+G65</f>
        <v>211137.75999999998</v>
      </c>
      <c r="L65" s="39">
        <f>J65+K65</f>
        <v>423689.94</v>
      </c>
      <c r="M65" s="38">
        <v>278486.80999999988</v>
      </c>
      <c r="N65" s="39">
        <v>259512.17000000004</v>
      </c>
      <c r="O65" s="39">
        <f>M65+N65</f>
        <v>537998.98</v>
      </c>
      <c r="Q65" s="98" t="s">
        <v>14</v>
      </c>
      <c r="R65" s="99">
        <f>B65-B47</f>
        <v>39.82999999995809</v>
      </c>
      <c r="S65" s="99">
        <f>C65-C47</f>
        <v>6259.4000000000087</v>
      </c>
      <c r="T65" s="99">
        <f>D65-D47</f>
        <v>841.48000000001048</v>
      </c>
      <c r="U65" s="99">
        <f>E65-E47</f>
        <v>5457.75</v>
      </c>
      <c r="V65" s="99">
        <f>F65-F47</f>
        <v>1065.2699999999895</v>
      </c>
      <c r="W65" s="99">
        <f>G65-G47</f>
        <v>-2632.5199999999895</v>
      </c>
      <c r="X65" s="99">
        <f>H65-H47</f>
        <v>-1997.7399999999907</v>
      </c>
      <c r="Y65" s="99">
        <f>I65-I47</f>
        <v>430.48999999999796</v>
      </c>
      <c r="Z65" s="99">
        <f>J65-J47</f>
        <v>6299.2299999999523</v>
      </c>
      <c r="AA65" s="99">
        <f>K65-K47</f>
        <v>-1567.25</v>
      </c>
      <c r="AB65" s="99">
        <f>L65-L47</f>
        <v>4731.9799999999232</v>
      </c>
      <c r="AC65" s="99">
        <f>M65-M47</f>
        <v>14003.219999999914</v>
      </c>
      <c r="AD65" s="99">
        <f>N65-N47</f>
        <v>-598.43000000002212</v>
      </c>
      <c r="AE65" s="99">
        <f>O65-O47</f>
        <v>13404.789999999921</v>
      </c>
    </row>
    <row r="66" spans="1:47" ht="15" thickBot="1">
      <c r="A66" s="4"/>
      <c r="B66" s="40"/>
      <c r="C66" s="41"/>
      <c r="D66" s="41"/>
      <c r="E66" s="41"/>
      <c r="F66" s="40"/>
      <c r="G66" s="41"/>
      <c r="H66" s="41"/>
      <c r="I66" s="41"/>
      <c r="J66" s="41"/>
      <c r="K66" s="41"/>
      <c r="L66" s="41"/>
      <c r="M66" s="41"/>
      <c r="N66" s="41"/>
      <c r="O66" s="41"/>
      <c r="Q66" s="4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</row>
    <row r="67" spans="1:47" ht="15" thickBot="1">
      <c r="A67" s="42" t="s">
        <v>15</v>
      </c>
      <c r="B67" s="43">
        <v>1050391.22</v>
      </c>
      <c r="C67" s="44">
        <v>257409.49000000002</v>
      </c>
      <c r="D67" s="44">
        <v>1187786.2699999993</v>
      </c>
      <c r="E67" s="44">
        <v>120014.44000000006</v>
      </c>
      <c r="F67" s="43">
        <v>938388.76000000082</v>
      </c>
      <c r="G67" s="44">
        <v>262255.64999999997</v>
      </c>
      <c r="H67" s="44">
        <v>890811.62000000011</v>
      </c>
      <c r="I67" s="45">
        <v>309832.78999999986</v>
      </c>
      <c r="J67" s="46">
        <f>B67+C67</f>
        <v>1307800.71</v>
      </c>
      <c r="K67" s="46">
        <f>F67+G67</f>
        <v>1200644.4100000008</v>
      </c>
      <c r="L67" s="47">
        <f>J67+K67</f>
        <v>2508445.120000001</v>
      </c>
      <c r="M67" s="46">
        <v>1832132.9299999995</v>
      </c>
      <c r="N67" s="46">
        <v>1646008.1500000004</v>
      </c>
      <c r="O67" s="47">
        <f>M67+N67</f>
        <v>3478141.08</v>
      </c>
      <c r="Q67" s="101" t="s">
        <v>15</v>
      </c>
      <c r="R67" s="99">
        <f>B67-B49</f>
        <v>27992.299999999814</v>
      </c>
      <c r="S67" s="99">
        <f>C67-C49</f>
        <v>-21375.670000000013</v>
      </c>
      <c r="T67" s="99">
        <f>D67-D49</f>
        <v>-7675.329999999376</v>
      </c>
      <c r="U67" s="99">
        <f>E67-E49</f>
        <v>14291.959999999992</v>
      </c>
      <c r="V67" s="99">
        <f>F67-F49</f>
        <v>19781.600000001374</v>
      </c>
      <c r="W67" s="99">
        <f>G67-G49</f>
        <v>-17549.280000000261</v>
      </c>
      <c r="X67" s="99">
        <f>H67-H49</f>
        <v>6267.1400000009453</v>
      </c>
      <c r="Y67" s="99">
        <f>I67-I49</f>
        <v>-4034.8200000001816</v>
      </c>
      <c r="Z67" s="99">
        <f>J67-J49</f>
        <v>6616.6299999998882</v>
      </c>
      <c r="AA67" s="99">
        <f>K67-K49</f>
        <v>2232.3200000012293</v>
      </c>
      <c r="AB67" s="99">
        <f>L67-L49</f>
        <v>8848.9500000011176</v>
      </c>
      <c r="AC67" s="99">
        <f>M67-M49</f>
        <v>9592.8400000038091</v>
      </c>
      <c r="AD67" s="99">
        <f>N67-N49</f>
        <v>6125.1599999992177</v>
      </c>
      <c r="AE67" s="99">
        <f>O67-O49</f>
        <v>15718.00000000326</v>
      </c>
    </row>
    <row r="68" spans="1:47">
      <c r="A68" s="48"/>
      <c r="B68" s="49"/>
      <c r="C68" s="49"/>
      <c r="D68" s="49"/>
      <c r="E68" s="49"/>
      <c r="F68" s="49"/>
      <c r="G68" s="49"/>
      <c r="H68" s="49"/>
      <c r="I68" s="49"/>
      <c r="J68" s="50"/>
      <c r="K68" s="50"/>
      <c r="L68" s="51"/>
      <c r="M68" s="49"/>
      <c r="N68" s="49"/>
      <c r="O68" s="49"/>
      <c r="Q68" s="102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47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</row>
    <row r="70" spans="1:47" ht="15" thickBo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47" ht="29.4" thickBot="1">
      <c r="A71" s="21" t="s">
        <v>9</v>
      </c>
      <c r="B71" s="53" t="s">
        <v>16</v>
      </c>
      <c r="C71" s="54"/>
      <c r="D71" s="55"/>
      <c r="E71" s="56" t="s">
        <v>17</v>
      </c>
      <c r="F71" s="57"/>
      <c r="G71" s="58"/>
      <c r="H71" s="6" t="s">
        <v>18</v>
      </c>
      <c r="I71" s="7"/>
      <c r="J71" s="8"/>
      <c r="K71" s="59" t="s">
        <v>19</v>
      </c>
      <c r="L71" s="60" t="s">
        <v>20</v>
      </c>
      <c r="M71" s="61" t="s">
        <v>21</v>
      </c>
      <c r="N71" s="4"/>
      <c r="O71" s="4"/>
    </row>
    <row r="72" spans="1:47" ht="15" thickBot="1">
      <c r="A72" s="4"/>
      <c r="B72" s="23" t="s">
        <v>8</v>
      </c>
      <c r="C72" s="62" t="s">
        <v>4</v>
      </c>
      <c r="D72" s="63" t="s">
        <v>5</v>
      </c>
      <c r="E72" s="64" t="s">
        <v>8</v>
      </c>
      <c r="F72" s="62" t="s">
        <v>4</v>
      </c>
      <c r="G72" s="63" t="s">
        <v>5</v>
      </c>
      <c r="H72" s="65" t="s">
        <v>8</v>
      </c>
      <c r="I72" s="62" t="s">
        <v>4</v>
      </c>
      <c r="J72" s="63" t="s">
        <v>5</v>
      </c>
      <c r="K72" s="4"/>
      <c r="L72" s="66"/>
      <c r="M72" s="4"/>
      <c r="N72" s="4"/>
      <c r="O72" s="4"/>
    </row>
    <row r="73" spans="1:47" ht="15" thickBot="1">
      <c r="A73" s="34" t="s">
        <v>14</v>
      </c>
      <c r="B73" s="67">
        <f>IF(L65&lt;&gt;0,(C65+G65)/L65,0)</f>
        <v>0.18971958597836902</v>
      </c>
      <c r="C73" s="68">
        <f>IF(J65&lt;&gt;0,C65/J65,0)</f>
        <v>0.19679078332671066</v>
      </c>
      <c r="D73" s="68">
        <f>IF(K65&lt;&gt;0,G65/K65,0)</f>
        <v>0.18260101840618187</v>
      </c>
      <c r="E73" s="67">
        <f>IF(L65&lt;&gt;0,(E65+I65)/L65,0)</f>
        <v>0.18020557674793977</v>
      </c>
      <c r="F73" s="69">
        <f>IF(J65&lt;&gt;0,E65/J65,0)</f>
        <v>0.11323233664317157</v>
      </c>
      <c r="G73" s="68">
        <f>IF(K65&lt;&gt;0,I65/K65,0)</f>
        <v>0.24762747317201811</v>
      </c>
      <c r="H73" s="67">
        <f>IF(O65&lt;&gt;0,L65/O65,0)</f>
        <v>0.78752926260194767</v>
      </c>
      <c r="I73" s="69">
        <f>IF(M65&lt;&gt;0,J65/M65,0)</f>
        <v>0.76323966653932407</v>
      </c>
      <c r="J73" s="68">
        <f>IF(N65&lt;&gt;0,K65/N65,0)</f>
        <v>0.81359483063934901</v>
      </c>
      <c r="K73" s="70">
        <f>IF(L65&lt;&gt;0,K65/L65,0)</f>
        <v>0.49833083126778976</v>
      </c>
      <c r="L73" s="70">
        <f>IF(L67&lt;&gt;0,L65/L67,0)</f>
        <v>0.16890540543298785</v>
      </c>
      <c r="M73" s="70">
        <f>IF(O67&lt;&gt;0,O65/O67,0)</f>
        <v>0.15468003385302587</v>
      </c>
      <c r="N73" s="4"/>
      <c r="O73" s="4"/>
    </row>
    <row r="74" spans="1:47" ht="15" thickBot="1">
      <c r="A74" s="4"/>
      <c r="B74" s="71"/>
      <c r="C74" s="72"/>
      <c r="D74" s="72"/>
      <c r="E74" s="71"/>
      <c r="F74" s="72"/>
      <c r="G74" s="72"/>
      <c r="H74" s="71"/>
      <c r="I74" s="72"/>
      <c r="J74" s="72"/>
      <c r="K74" s="71"/>
      <c r="L74" s="71"/>
      <c r="M74" s="71"/>
      <c r="N74" s="4"/>
      <c r="O74" s="4"/>
    </row>
    <row r="75" spans="1:47" ht="15" thickBot="1">
      <c r="A75" s="42" t="s">
        <v>15</v>
      </c>
      <c r="B75" s="73">
        <f>IF(L67&lt;&gt;0,(C67+G67)/L67,0)</f>
        <v>0.20716623850235949</v>
      </c>
      <c r="C75" s="74">
        <f>IF(J67&lt;&gt;0,C67/J67,0)</f>
        <v>0.19682623509204245</v>
      </c>
      <c r="D75" s="74">
        <f>IF(K67&lt;&gt;0,G67/K67,0)</f>
        <v>0.21842907676553441</v>
      </c>
      <c r="E75" s="73">
        <f>IF(L67&lt;&gt;0,(E67+I67)/L67,0)</f>
        <v>0.17136002959474742</v>
      </c>
      <c r="F75" s="75">
        <f>IF(J67&lt;&gt;0,E67/J67,0)</f>
        <v>9.1768141034271236E-2</v>
      </c>
      <c r="G75" s="74">
        <f>IF(K67&lt;&gt;0,I67/K67,0)</f>
        <v>0.25805541375901597</v>
      </c>
      <c r="H75" s="73">
        <f>IF(O67&lt;&gt;0,L67/O67,0)</f>
        <v>0.72120280986417062</v>
      </c>
      <c r="I75" s="75">
        <f>IF(M67&lt;&gt;0,J67/M67,0)</f>
        <v>0.71381322205698272</v>
      </c>
      <c r="J75" s="74">
        <f>IF(N67&lt;&gt;0,K67/N67,0)</f>
        <v>0.7294279861250994</v>
      </c>
      <c r="K75" s="73">
        <f>IF(L67&lt;&gt;0,K67/L67,0)</f>
        <v>0.47864089209175137</v>
      </c>
      <c r="L75" s="73">
        <f>IF(L67&lt;&gt;0,L67/L67,0)</f>
        <v>1</v>
      </c>
      <c r="M75" s="73">
        <f>IF(O67&lt;&gt;0,O67/O67,0)</f>
        <v>1</v>
      </c>
      <c r="N75" s="76"/>
      <c r="O75" s="76"/>
    </row>
    <row r="76" spans="1:47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</row>
    <row r="77" spans="1:47" ht="18">
      <c r="A77" s="2" t="s">
        <v>160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Q77" s="78" t="s">
        <v>26</v>
      </c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G77" s="78" t="s">
        <v>27</v>
      </c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</row>
    <row r="78" spans="1:47" ht="15" thickBot="1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Q78" s="79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G78" s="79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ht="15" thickBot="1">
      <c r="A79" s="5"/>
      <c r="B79" s="6" t="s">
        <v>2</v>
      </c>
      <c r="C79" s="7"/>
      <c r="D79" s="7"/>
      <c r="E79" s="7"/>
      <c r="F79" s="7"/>
      <c r="G79" s="7"/>
      <c r="H79" s="7"/>
      <c r="I79" s="7"/>
      <c r="J79" s="7"/>
      <c r="K79" s="7"/>
      <c r="L79" s="8"/>
      <c r="M79" s="9" t="s">
        <v>3</v>
      </c>
      <c r="N79" s="10"/>
      <c r="O79" s="11"/>
      <c r="Q79" s="80"/>
      <c r="R79" s="81" t="s">
        <v>23</v>
      </c>
      <c r="S79" s="82"/>
      <c r="T79" s="82"/>
      <c r="U79" s="82"/>
      <c r="V79" s="82"/>
      <c r="W79" s="82"/>
      <c r="X79" s="82"/>
      <c r="Y79" s="82"/>
      <c r="Z79" s="82"/>
      <c r="AA79" s="82"/>
      <c r="AB79" s="83"/>
      <c r="AC79" s="84" t="s">
        <v>3</v>
      </c>
      <c r="AD79" s="85"/>
      <c r="AE79" s="86"/>
      <c r="AG79" s="80"/>
      <c r="AH79" s="81" t="s">
        <v>23</v>
      </c>
      <c r="AI79" s="82"/>
      <c r="AJ79" s="82"/>
      <c r="AK79" s="82"/>
      <c r="AL79" s="82"/>
      <c r="AM79" s="82"/>
      <c r="AN79" s="82"/>
      <c r="AO79" s="82"/>
      <c r="AP79" s="82"/>
      <c r="AQ79" s="82"/>
      <c r="AR79" s="83"/>
      <c r="AS79" s="84" t="s">
        <v>3</v>
      </c>
      <c r="AT79" s="85"/>
      <c r="AU79" s="86"/>
    </row>
    <row r="80" spans="1:47" ht="15" thickBot="1">
      <c r="A80" s="5"/>
      <c r="B80" s="12" t="s">
        <v>4</v>
      </c>
      <c r="C80" s="13"/>
      <c r="D80" s="13"/>
      <c r="E80" s="13"/>
      <c r="F80" s="14" t="s">
        <v>5</v>
      </c>
      <c r="G80" s="15"/>
      <c r="H80" s="15"/>
      <c r="I80" s="16"/>
      <c r="J80" s="17" t="s">
        <v>6</v>
      </c>
      <c r="K80" s="18" t="s">
        <v>7</v>
      </c>
      <c r="L80" s="19" t="s">
        <v>8</v>
      </c>
      <c r="M80" s="17" t="s">
        <v>6</v>
      </c>
      <c r="N80" s="18" t="s">
        <v>7</v>
      </c>
      <c r="O80" s="20" t="s">
        <v>8</v>
      </c>
      <c r="Q80" s="80"/>
      <c r="R80" s="87" t="s">
        <v>4</v>
      </c>
      <c r="S80" s="88"/>
      <c r="T80" s="88"/>
      <c r="U80" s="88"/>
      <c r="V80" s="89" t="s">
        <v>5</v>
      </c>
      <c r="W80" s="90"/>
      <c r="X80" s="90"/>
      <c r="Y80" s="91"/>
      <c r="Z80" s="17" t="s">
        <v>6</v>
      </c>
      <c r="AA80" s="18" t="s">
        <v>7</v>
      </c>
      <c r="AB80" s="19" t="s">
        <v>8</v>
      </c>
      <c r="AC80" s="17" t="s">
        <v>6</v>
      </c>
      <c r="AD80" s="18" t="s">
        <v>7</v>
      </c>
      <c r="AE80" s="20" t="s">
        <v>8</v>
      </c>
      <c r="AG80" s="80"/>
      <c r="AH80" s="87" t="s">
        <v>4</v>
      </c>
      <c r="AI80" s="88"/>
      <c r="AJ80" s="88"/>
      <c r="AK80" s="88"/>
      <c r="AL80" s="89" t="s">
        <v>5</v>
      </c>
      <c r="AM80" s="90"/>
      <c r="AN80" s="90"/>
      <c r="AO80" s="91"/>
      <c r="AP80" s="17" t="s">
        <v>6</v>
      </c>
      <c r="AQ80" s="18" t="s">
        <v>7</v>
      </c>
      <c r="AR80" s="19" t="s">
        <v>8</v>
      </c>
      <c r="AS80" s="17" t="s">
        <v>6</v>
      </c>
      <c r="AT80" s="18" t="s">
        <v>7</v>
      </c>
      <c r="AU80" s="20" t="s">
        <v>8</v>
      </c>
    </row>
    <row r="81" spans="1:47" ht="15" thickBot="1">
      <c r="A81" s="21" t="s">
        <v>9</v>
      </c>
      <c r="B81" s="22" t="s">
        <v>10</v>
      </c>
      <c r="C81" s="23" t="s">
        <v>11</v>
      </c>
      <c r="D81" s="24" t="s">
        <v>12</v>
      </c>
      <c r="E81" s="25" t="s">
        <v>13</v>
      </c>
      <c r="F81" s="22" t="s">
        <v>10</v>
      </c>
      <c r="G81" s="23" t="s">
        <v>11</v>
      </c>
      <c r="H81" s="24" t="s">
        <v>12</v>
      </c>
      <c r="I81" s="26" t="s">
        <v>13</v>
      </c>
      <c r="J81" s="27"/>
      <c r="K81" s="28"/>
      <c r="L81" s="29"/>
      <c r="M81" s="27"/>
      <c r="N81" s="28"/>
      <c r="O81" s="30"/>
      <c r="Q81" s="92" t="s">
        <v>9</v>
      </c>
      <c r="R81" s="93" t="s">
        <v>10</v>
      </c>
      <c r="S81" s="94" t="s">
        <v>11</v>
      </c>
      <c r="T81" s="95" t="s">
        <v>12</v>
      </c>
      <c r="U81" s="96" t="s">
        <v>13</v>
      </c>
      <c r="V81" s="93" t="s">
        <v>10</v>
      </c>
      <c r="W81" s="94" t="s">
        <v>11</v>
      </c>
      <c r="X81" s="95" t="s">
        <v>12</v>
      </c>
      <c r="Y81" s="97" t="s">
        <v>13</v>
      </c>
      <c r="Z81" s="27"/>
      <c r="AA81" s="28"/>
      <c r="AB81" s="29"/>
      <c r="AC81" s="27"/>
      <c r="AD81" s="28"/>
      <c r="AE81" s="30"/>
      <c r="AG81" s="92" t="s">
        <v>9</v>
      </c>
      <c r="AH81" s="93" t="s">
        <v>10</v>
      </c>
      <c r="AI81" s="94" t="s">
        <v>11</v>
      </c>
      <c r="AJ81" s="95" t="s">
        <v>12</v>
      </c>
      <c r="AK81" s="96" t="s">
        <v>13</v>
      </c>
      <c r="AL81" s="93" t="s">
        <v>10</v>
      </c>
      <c r="AM81" s="94" t="s">
        <v>11</v>
      </c>
      <c r="AN81" s="95" t="s">
        <v>12</v>
      </c>
      <c r="AO81" s="97" t="s">
        <v>13</v>
      </c>
      <c r="AP81" s="27"/>
      <c r="AQ81" s="28"/>
      <c r="AR81" s="29"/>
      <c r="AS81" s="27"/>
      <c r="AT81" s="28"/>
      <c r="AU81" s="30"/>
    </row>
    <row r="82" spans="1:47" ht="15" thickBot="1">
      <c r="A82" s="4"/>
      <c r="B82" s="31"/>
      <c r="C82" s="4"/>
      <c r="D82" s="4"/>
      <c r="E82" s="4"/>
      <c r="F82" s="31"/>
      <c r="G82" s="4"/>
      <c r="H82" s="4"/>
      <c r="I82" s="32"/>
      <c r="J82" s="4"/>
      <c r="K82" s="4"/>
      <c r="L82" s="33"/>
      <c r="M82" s="4"/>
      <c r="N82" s="4"/>
      <c r="O82" s="33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7" ht="15" thickBot="1">
      <c r="A83" s="34" t="s">
        <v>14</v>
      </c>
      <c r="B83" s="35">
        <v>159820.53000000006</v>
      </c>
      <c r="C83" s="36">
        <v>31813.599999999999</v>
      </c>
      <c r="D83" s="36">
        <v>174231.25000000003</v>
      </c>
      <c r="E83" s="36">
        <v>17402.88</v>
      </c>
      <c r="F83" s="35">
        <v>174890.93000000005</v>
      </c>
      <c r="G83" s="36">
        <v>42034.28</v>
      </c>
      <c r="H83" s="36">
        <v>166738.91</v>
      </c>
      <c r="I83" s="37">
        <v>50186.30000000001</v>
      </c>
      <c r="J83" s="38">
        <f>B83+C83</f>
        <v>191634.13000000006</v>
      </c>
      <c r="K83" s="39">
        <f>F83+G83</f>
        <v>216925.21000000005</v>
      </c>
      <c r="L83" s="39">
        <f>J83+K83</f>
        <v>408559.34000000008</v>
      </c>
      <c r="M83" s="38">
        <v>257562.34000000005</v>
      </c>
      <c r="N83" s="39">
        <v>268435</v>
      </c>
      <c r="O83" s="39">
        <f>M83+N83</f>
        <v>525997.34000000008</v>
      </c>
      <c r="Q83" s="98" t="s">
        <v>14</v>
      </c>
      <c r="R83" s="99">
        <f>B83-B65</f>
        <v>-10903.339999999967</v>
      </c>
      <c r="S83" s="99">
        <f>C83-C65</f>
        <v>-10014.710000000006</v>
      </c>
      <c r="T83" s="99">
        <f>D83-D65</f>
        <v>-14253.150000000052</v>
      </c>
      <c r="U83" s="99">
        <f>E83-E65</f>
        <v>-6664.9000000000015</v>
      </c>
      <c r="V83" s="99">
        <f>F83-F65</f>
        <v>2307.1400000000722</v>
      </c>
      <c r="W83" s="99">
        <f>G83-G65</f>
        <v>3480.3099999999904</v>
      </c>
      <c r="X83" s="99">
        <f>H83-H65</f>
        <v>7884.6599999999744</v>
      </c>
      <c r="Y83" s="99">
        <f>I83-I65</f>
        <v>-2097.2099999999846</v>
      </c>
      <c r="Z83" s="99">
        <f>J83-J65</f>
        <v>-20918.049999999959</v>
      </c>
      <c r="AA83" s="99">
        <f>K83-K65</f>
        <v>5787.4500000000698</v>
      </c>
      <c r="AB83" s="99">
        <f>L83-L65</f>
        <v>-15130.599999999919</v>
      </c>
      <c r="AC83" s="99">
        <f>M83-M65</f>
        <v>-20924.469999999827</v>
      </c>
      <c r="AD83" s="99">
        <f>N83-N65</f>
        <v>8922.8299999999581</v>
      </c>
      <c r="AE83" s="99">
        <f>O83-O65</f>
        <v>-12001.639999999898</v>
      </c>
      <c r="AG83" s="98" t="s">
        <v>14</v>
      </c>
      <c r="AH83" s="99">
        <f>B83-B11</f>
        <v>3808.4200000000419</v>
      </c>
      <c r="AI83" s="99">
        <f>C83-C11</f>
        <v>1131.8099999999977</v>
      </c>
      <c r="AJ83" s="99">
        <f>D83-D11</f>
        <v>-912.86000000001513</v>
      </c>
      <c r="AK83" s="99">
        <f>E83-E11</f>
        <v>5853.09</v>
      </c>
      <c r="AL83" s="99">
        <f>F83-F11</f>
        <v>-2321.5599999999686</v>
      </c>
      <c r="AM83" s="99">
        <f>G83-G11</f>
        <v>7845.6899999999951</v>
      </c>
      <c r="AN83" s="99">
        <f>H83-H11</f>
        <v>228.01999999998952</v>
      </c>
      <c r="AO83" s="99">
        <f>I83-I11</f>
        <v>5296.1100000000151</v>
      </c>
      <c r="AP83" s="99">
        <f>J83-J11</f>
        <v>4940.2300000000396</v>
      </c>
      <c r="AQ83" s="99">
        <f>K83-K11</f>
        <v>5524.1300000000338</v>
      </c>
      <c r="AR83" s="99">
        <f>L83-L11</f>
        <v>10464.360000000044</v>
      </c>
      <c r="AS83" s="99">
        <f>M83-M11</f>
        <v>6638.3400000000838</v>
      </c>
      <c r="AT83" s="99">
        <f>N83-N11</f>
        <v>9405.7200000000594</v>
      </c>
      <c r="AU83" s="99">
        <f>O83-O11</f>
        <v>16044.060000000172</v>
      </c>
    </row>
    <row r="84" spans="1:47" ht="15" thickBot="1">
      <c r="A84" s="4"/>
      <c r="B84" s="40"/>
      <c r="C84" s="41"/>
      <c r="D84" s="41"/>
      <c r="E84" s="41"/>
      <c r="F84" s="40"/>
      <c r="G84" s="41"/>
      <c r="H84" s="41"/>
      <c r="I84" s="41"/>
      <c r="J84" s="41"/>
      <c r="K84" s="41"/>
      <c r="L84" s="41"/>
      <c r="M84" s="41"/>
      <c r="N84" s="41"/>
      <c r="O84" s="41"/>
      <c r="Q84" s="4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G84" s="4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</row>
    <row r="85" spans="1:47" ht="15" thickBot="1">
      <c r="A85" s="42" t="s">
        <v>15</v>
      </c>
      <c r="B85" s="43">
        <v>1035906.0399999993</v>
      </c>
      <c r="C85" s="44">
        <v>252142.52000000002</v>
      </c>
      <c r="D85" s="44">
        <v>1164929.3400000001</v>
      </c>
      <c r="E85" s="44">
        <v>123119.22</v>
      </c>
      <c r="F85" s="43">
        <v>945492.71999999974</v>
      </c>
      <c r="G85" s="44">
        <v>231895.30000000005</v>
      </c>
      <c r="H85" s="44">
        <v>882763.66999999981</v>
      </c>
      <c r="I85" s="45">
        <v>294624.35000000009</v>
      </c>
      <c r="J85" s="46">
        <f>B85+C85</f>
        <v>1288048.5599999994</v>
      </c>
      <c r="K85" s="46">
        <f>F85+G85</f>
        <v>1177388.0199999998</v>
      </c>
      <c r="L85" s="47">
        <f>J85+K85</f>
        <v>2465436.5799999991</v>
      </c>
      <c r="M85" s="46">
        <v>1818767.4399999997</v>
      </c>
      <c r="N85" s="46">
        <v>1632389.4600000011</v>
      </c>
      <c r="O85" s="47">
        <f>M85+N85</f>
        <v>3451156.9000000008</v>
      </c>
      <c r="Q85" s="101" t="s">
        <v>15</v>
      </c>
      <c r="R85" s="99">
        <f>B85-B67</f>
        <v>-14485.180000000633</v>
      </c>
      <c r="S85" s="99">
        <f>C85-C67</f>
        <v>-5266.9700000000012</v>
      </c>
      <c r="T85" s="99">
        <f>D85-D67</f>
        <v>-22856.929999999236</v>
      </c>
      <c r="U85" s="99">
        <f>E85-E67</f>
        <v>3104.7799999999406</v>
      </c>
      <c r="V85" s="99">
        <f>F85-F67</f>
        <v>7103.959999998915</v>
      </c>
      <c r="W85" s="99">
        <f>G85-G67</f>
        <v>-30360.349999999919</v>
      </c>
      <c r="X85" s="99">
        <f>H85-H67</f>
        <v>-8047.9500000003027</v>
      </c>
      <c r="Y85" s="99">
        <f>I85-I67</f>
        <v>-15208.439999999769</v>
      </c>
      <c r="Z85" s="99">
        <f>J85-J67</f>
        <v>-19752.150000000605</v>
      </c>
      <c r="AA85" s="99">
        <f>K85-K67</f>
        <v>-23256.390000001062</v>
      </c>
      <c r="AB85" s="99">
        <f>L85-L67</f>
        <v>-43008.5400000019</v>
      </c>
      <c r="AC85" s="99">
        <f>M85-M67</f>
        <v>-13365.489999999758</v>
      </c>
      <c r="AD85" s="99">
        <f>N85-N67</f>
        <v>-13618.689999999246</v>
      </c>
      <c r="AE85" s="99">
        <f>O85-O67</f>
        <v>-26984.179999999236</v>
      </c>
      <c r="AG85" s="101" t="s">
        <v>15</v>
      </c>
      <c r="AH85" s="99">
        <f>B85-B13</f>
        <v>25881.919999999693</v>
      </c>
      <c r="AI85" s="99">
        <f>C85-C13</f>
        <v>-9226.25</v>
      </c>
      <c r="AJ85" s="99">
        <f>D85-D13</f>
        <v>-6246.390000000596</v>
      </c>
      <c r="AK85" s="99">
        <f>E85-E13</f>
        <v>22902.059999999983</v>
      </c>
      <c r="AL85" s="99">
        <f>F85-F13</f>
        <v>34608.429999998887</v>
      </c>
      <c r="AM85" s="99">
        <f>G85-G13</f>
        <v>2324.1600000002072</v>
      </c>
      <c r="AN85" s="99">
        <f>H85-H13</f>
        <v>25868.459999998566</v>
      </c>
      <c r="AO85" s="99">
        <f>I85-I13</f>
        <v>11064.130000000179</v>
      </c>
      <c r="AP85" s="99">
        <f>J85-J13</f>
        <v>16655.669999999693</v>
      </c>
      <c r="AQ85" s="99">
        <f>K85-K13</f>
        <v>36932.589999999152</v>
      </c>
      <c r="AR85" s="99">
        <f>L85-L13</f>
        <v>53588.259999998845</v>
      </c>
      <c r="AS85" s="99">
        <f>M85-M13</f>
        <v>31291.099999998929</v>
      </c>
      <c r="AT85" s="99">
        <f>N85-N13</f>
        <v>28879.759999999776</v>
      </c>
      <c r="AU85" s="99">
        <f>O85-O13</f>
        <v>60170.859999998938</v>
      </c>
    </row>
    <row r="86" spans="1:47">
      <c r="A86" s="48"/>
      <c r="B86" s="49"/>
      <c r="C86" s="49"/>
      <c r="D86" s="49"/>
      <c r="E86" s="49"/>
      <c r="F86" s="49"/>
      <c r="G86" s="49"/>
      <c r="H86" s="49"/>
      <c r="I86" s="49"/>
      <c r="J86" s="50"/>
      <c r="K86" s="50"/>
      <c r="L86" s="51"/>
      <c r="M86" s="49"/>
      <c r="N86" s="49"/>
      <c r="O86" s="49"/>
      <c r="Q86" s="102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G86" s="102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1:47" ht="15" thickBo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47" ht="29.4" thickBot="1">
      <c r="A89" s="21" t="s">
        <v>9</v>
      </c>
      <c r="B89" s="53" t="s">
        <v>16</v>
      </c>
      <c r="C89" s="54"/>
      <c r="D89" s="55"/>
      <c r="E89" s="56" t="s">
        <v>17</v>
      </c>
      <c r="F89" s="57"/>
      <c r="G89" s="58"/>
      <c r="H89" s="6" t="s">
        <v>18</v>
      </c>
      <c r="I89" s="7"/>
      <c r="J89" s="8"/>
      <c r="K89" s="59" t="s">
        <v>19</v>
      </c>
      <c r="L89" s="60" t="s">
        <v>20</v>
      </c>
      <c r="M89" s="61" t="s">
        <v>21</v>
      </c>
      <c r="N89" s="4"/>
      <c r="O89" s="4"/>
    </row>
    <row r="90" spans="1:47" ht="15" thickBot="1">
      <c r="A90" s="4"/>
      <c r="B90" s="23" t="s">
        <v>8</v>
      </c>
      <c r="C90" s="62" t="s">
        <v>4</v>
      </c>
      <c r="D90" s="63" t="s">
        <v>5</v>
      </c>
      <c r="E90" s="64" t="s">
        <v>8</v>
      </c>
      <c r="F90" s="62" t="s">
        <v>4</v>
      </c>
      <c r="G90" s="63" t="s">
        <v>5</v>
      </c>
      <c r="H90" s="65" t="s">
        <v>8</v>
      </c>
      <c r="I90" s="62" t="s">
        <v>4</v>
      </c>
      <c r="J90" s="63" t="s">
        <v>5</v>
      </c>
      <c r="K90" s="4"/>
      <c r="L90" s="66"/>
      <c r="M90" s="4"/>
      <c r="N90" s="4"/>
      <c r="O90" s="4"/>
    </row>
    <row r="91" spans="1:47" ht="15" thickBot="1">
      <c r="A91" s="34" t="s">
        <v>14</v>
      </c>
      <c r="B91" s="67">
        <f>IF(L83&lt;&gt;0,(C83+G83)/L83,0)</f>
        <v>0.18075190742182026</v>
      </c>
      <c r="C91" s="68">
        <f>IF(J83&lt;&gt;0,C83/J83,0)</f>
        <v>0.16601218165052326</v>
      </c>
      <c r="D91" s="68">
        <f>IF(K83&lt;&gt;0,G83/K83,0)</f>
        <v>0.19377314420947195</v>
      </c>
      <c r="E91" s="67">
        <f>IF(L83&lt;&gt;0,(E83+I83)/L83,0)</f>
        <v>0.16543295767023708</v>
      </c>
      <c r="F91" s="69">
        <f>IF(J83&lt;&gt;0,E83/J83,0)</f>
        <v>9.0813050890256319E-2</v>
      </c>
      <c r="G91" s="68">
        <f>IF(K83&lt;&gt;0,I83/K83,0)</f>
        <v>0.23135300871669087</v>
      </c>
      <c r="H91" s="67">
        <f>IF(O83&lt;&gt;0,L83/O83,0)</f>
        <v>0.77673271123386289</v>
      </c>
      <c r="I91" s="69">
        <f>IF(M83&lt;&gt;0,J83/M83,0)</f>
        <v>0.74403008607547216</v>
      </c>
      <c r="J91" s="68">
        <f>IF(N83&lt;&gt;0,K83/N83,0)</f>
        <v>0.80811075306871327</v>
      </c>
      <c r="K91" s="70">
        <f>IF(L83&lt;&gt;0,K83/L83,0)</f>
        <v>0.53095153815355201</v>
      </c>
      <c r="L91" s="70">
        <f>IF(L85&lt;&gt;0,L83/L85,0)</f>
        <v>0.16571480415042769</v>
      </c>
      <c r="M91" s="70">
        <f>IF(O85&lt;&gt;0,O83/O85,0)</f>
        <v>0.15241188831490099</v>
      </c>
      <c r="N91" s="4"/>
      <c r="O91" s="4"/>
    </row>
    <row r="92" spans="1:47" ht="15" thickBot="1">
      <c r="A92" s="4"/>
      <c r="B92" s="71"/>
      <c r="C92" s="72"/>
      <c r="D92" s="72"/>
      <c r="E92" s="71"/>
      <c r="F92" s="72"/>
      <c r="G92" s="72"/>
      <c r="H92" s="71"/>
      <c r="I92" s="72"/>
      <c r="J92" s="72"/>
      <c r="K92" s="71"/>
      <c r="L92" s="71"/>
      <c r="M92" s="71"/>
      <c r="N92" s="4"/>
      <c r="O92" s="4"/>
    </row>
    <row r="93" spans="1:47" ht="15" thickBot="1">
      <c r="A93" s="42" t="s">
        <v>15</v>
      </c>
      <c r="B93" s="73">
        <f>IF(L85&lt;&gt;0,(C85+G85)/L85,0)</f>
        <v>0.19632945496411847</v>
      </c>
      <c r="C93" s="74">
        <f>IF(J85&lt;&gt;0,C85/J85,0)</f>
        <v>0.19575544574189047</v>
      </c>
      <c r="D93" s="74">
        <f>IF(K85&lt;&gt;0,G85/K85,0)</f>
        <v>0.19695741426008401</v>
      </c>
      <c r="E93" s="73">
        <f>IF(L85&lt;&gt;0,(E85+I85)/L85,0)</f>
        <v>0.16943999833084339</v>
      </c>
      <c r="F93" s="75">
        <f>IF(J85&lt;&gt;0,E85/J85,0)</f>
        <v>9.558585275697995E-2</v>
      </c>
      <c r="G93" s="74">
        <f>IF(K85&lt;&gt;0,I85/K85,0)</f>
        <v>0.25023555955665333</v>
      </c>
      <c r="H93" s="73">
        <f>IF(O85&lt;&gt;0,L85/O85,0)</f>
        <v>0.71437974321016773</v>
      </c>
      <c r="I93" s="75">
        <f>IF(M85&lt;&gt;0,J85/M85,0)</f>
        <v>0.70819860289559589</v>
      </c>
      <c r="J93" s="74">
        <f>IF(N85&lt;&gt;0,K85/N85,0)</f>
        <v>0.72126661489225674</v>
      </c>
      <c r="K93" s="73">
        <f>IF(L85&lt;&gt;0,K85/L85,0)</f>
        <v>0.47755761780739059</v>
      </c>
      <c r="L93" s="73">
        <f>IF(L85&lt;&gt;0,L85/L85,0)</f>
        <v>1</v>
      </c>
      <c r="M93" s="73">
        <f>IF(O85&lt;&gt;0,O85/O85,0)</f>
        <v>1</v>
      </c>
      <c r="N93" s="76"/>
      <c r="O93" s="76"/>
    </row>
    <row r="94" spans="1:47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</row>
    <row r="95" spans="1:47" ht="18">
      <c r="A95" s="2" t="s">
        <v>161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Q95" s="78" t="s">
        <v>28</v>
      </c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G95" s="78" t="s">
        <v>29</v>
      </c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</row>
    <row r="96" spans="1:47" ht="15" thickBot="1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Q96" s="79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G96" s="79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ht="15" thickBot="1">
      <c r="A97" s="5"/>
      <c r="B97" s="6" t="s">
        <v>2</v>
      </c>
      <c r="C97" s="7"/>
      <c r="D97" s="7"/>
      <c r="E97" s="7"/>
      <c r="F97" s="7"/>
      <c r="G97" s="7"/>
      <c r="H97" s="7"/>
      <c r="I97" s="7"/>
      <c r="J97" s="7"/>
      <c r="K97" s="7"/>
      <c r="L97" s="8"/>
      <c r="M97" s="9" t="s">
        <v>3</v>
      </c>
      <c r="N97" s="10"/>
      <c r="O97" s="11"/>
      <c r="Q97" s="80"/>
      <c r="R97" s="81" t="s">
        <v>23</v>
      </c>
      <c r="S97" s="82"/>
      <c r="T97" s="82"/>
      <c r="U97" s="82"/>
      <c r="V97" s="82"/>
      <c r="W97" s="82"/>
      <c r="X97" s="82"/>
      <c r="Y97" s="82"/>
      <c r="Z97" s="82"/>
      <c r="AA97" s="82"/>
      <c r="AB97" s="83"/>
      <c r="AC97" s="84" t="s">
        <v>3</v>
      </c>
      <c r="AD97" s="85"/>
      <c r="AE97" s="86"/>
      <c r="AG97" s="80"/>
      <c r="AH97" s="81" t="s">
        <v>23</v>
      </c>
      <c r="AI97" s="82"/>
      <c r="AJ97" s="82"/>
      <c r="AK97" s="82"/>
      <c r="AL97" s="82"/>
      <c r="AM97" s="82"/>
      <c r="AN97" s="82"/>
      <c r="AO97" s="82"/>
      <c r="AP97" s="82"/>
      <c r="AQ97" s="82"/>
      <c r="AR97" s="83"/>
      <c r="AS97" s="84" t="s">
        <v>3</v>
      </c>
      <c r="AT97" s="85"/>
      <c r="AU97" s="86"/>
    </row>
    <row r="98" spans="1:47" ht="15" thickBot="1">
      <c r="A98" s="5"/>
      <c r="B98" s="12" t="s">
        <v>4</v>
      </c>
      <c r="C98" s="13"/>
      <c r="D98" s="13"/>
      <c r="E98" s="13"/>
      <c r="F98" s="14" t="s">
        <v>5</v>
      </c>
      <c r="G98" s="15"/>
      <c r="H98" s="15"/>
      <c r="I98" s="16"/>
      <c r="J98" s="17" t="s">
        <v>6</v>
      </c>
      <c r="K98" s="18" t="s">
        <v>7</v>
      </c>
      <c r="L98" s="19" t="s">
        <v>8</v>
      </c>
      <c r="M98" s="17" t="s">
        <v>6</v>
      </c>
      <c r="N98" s="18" t="s">
        <v>7</v>
      </c>
      <c r="O98" s="20" t="s">
        <v>8</v>
      </c>
      <c r="Q98" s="80"/>
      <c r="R98" s="87" t="s">
        <v>4</v>
      </c>
      <c r="S98" s="88"/>
      <c r="T98" s="88"/>
      <c r="U98" s="88"/>
      <c r="V98" s="89" t="s">
        <v>5</v>
      </c>
      <c r="W98" s="90"/>
      <c r="X98" s="90"/>
      <c r="Y98" s="91"/>
      <c r="Z98" s="17" t="s">
        <v>6</v>
      </c>
      <c r="AA98" s="18" t="s">
        <v>7</v>
      </c>
      <c r="AB98" s="19" t="s">
        <v>8</v>
      </c>
      <c r="AC98" s="17" t="s">
        <v>6</v>
      </c>
      <c r="AD98" s="18" t="s">
        <v>7</v>
      </c>
      <c r="AE98" s="20" t="s">
        <v>8</v>
      </c>
      <c r="AG98" s="80"/>
      <c r="AH98" s="87" t="s">
        <v>4</v>
      </c>
      <c r="AI98" s="88"/>
      <c r="AJ98" s="88"/>
      <c r="AK98" s="88"/>
      <c r="AL98" s="89" t="s">
        <v>5</v>
      </c>
      <c r="AM98" s="90"/>
      <c r="AN98" s="90"/>
      <c r="AO98" s="91"/>
      <c r="AP98" s="17" t="s">
        <v>6</v>
      </c>
      <c r="AQ98" s="18" t="s">
        <v>7</v>
      </c>
      <c r="AR98" s="19" t="s">
        <v>8</v>
      </c>
      <c r="AS98" s="17" t="s">
        <v>6</v>
      </c>
      <c r="AT98" s="18" t="s">
        <v>7</v>
      </c>
      <c r="AU98" s="20" t="s">
        <v>8</v>
      </c>
    </row>
    <row r="99" spans="1:47" ht="15" thickBot="1">
      <c r="A99" s="21" t="s">
        <v>9</v>
      </c>
      <c r="B99" s="22" t="s">
        <v>10</v>
      </c>
      <c r="C99" s="23" t="s">
        <v>11</v>
      </c>
      <c r="D99" s="24" t="s">
        <v>12</v>
      </c>
      <c r="E99" s="25" t="s">
        <v>13</v>
      </c>
      <c r="F99" s="22" t="s">
        <v>10</v>
      </c>
      <c r="G99" s="23" t="s">
        <v>11</v>
      </c>
      <c r="H99" s="24" t="s">
        <v>12</v>
      </c>
      <c r="I99" s="26" t="s">
        <v>13</v>
      </c>
      <c r="J99" s="27"/>
      <c r="K99" s="28"/>
      <c r="L99" s="29"/>
      <c r="M99" s="27"/>
      <c r="N99" s="28"/>
      <c r="O99" s="30"/>
      <c r="Q99" s="92" t="s">
        <v>9</v>
      </c>
      <c r="R99" s="93" t="s">
        <v>10</v>
      </c>
      <c r="S99" s="94" t="s">
        <v>11</v>
      </c>
      <c r="T99" s="95" t="s">
        <v>12</v>
      </c>
      <c r="U99" s="96" t="s">
        <v>13</v>
      </c>
      <c r="V99" s="93" t="s">
        <v>10</v>
      </c>
      <c r="W99" s="94" t="s">
        <v>11</v>
      </c>
      <c r="X99" s="95" t="s">
        <v>12</v>
      </c>
      <c r="Y99" s="97" t="s">
        <v>13</v>
      </c>
      <c r="Z99" s="27"/>
      <c r="AA99" s="28"/>
      <c r="AB99" s="29"/>
      <c r="AC99" s="27"/>
      <c r="AD99" s="28"/>
      <c r="AE99" s="30"/>
      <c r="AG99" s="92" t="s">
        <v>9</v>
      </c>
      <c r="AH99" s="93" t="s">
        <v>10</v>
      </c>
      <c r="AI99" s="94" t="s">
        <v>11</v>
      </c>
      <c r="AJ99" s="95" t="s">
        <v>12</v>
      </c>
      <c r="AK99" s="96" t="s">
        <v>13</v>
      </c>
      <c r="AL99" s="93" t="s">
        <v>10</v>
      </c>
      <c r="AM99" s="94" t="s">
        <v>11</v>
      </c>
      <c r="AN99" s="95" t="s">
        <v>12</v>
      </c>
      <c r="AO99" s="97" t="s">
        <v>13</v>
      </c>
      <c r="AP99" s="27"/>
      <c r="AQ99" s="28"/>
      <c r="AR99" s="29"/>
      <c r="AS99" s="27"/>
      <c r="AT99" s="28"/>
      <c r="AU99" s="30"/>
    </row>
    <row r="100" spans="1:47" ht="15" thickBot="1">
      <c r="A100" s="4"/>
      <c r="B100" s="31"/>
      <c r="C100" s="4"/>
      <c r="D100" s="4"/>
      <c r="E100" s="4"/>
      <c r="F100" s="31"/>
      <c r="G100" s="4"/>
      <c r="H100" s="4"/>
      <c r="I100" s="32"/>
      <c r="J100" s="4"/>
      <c r="K100" s="4"/>
      <c r="L100" s="33"/>
      <c r="M100" s="4"/>
      <c r="N100" s="4"/>
      <c r="O100" s="33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7" ht="15" thickBot="1">
      <c r="A101" s="34" t="s">
        <v>14</v>
      </c>
      <c r="B101" s="35">
        <v>155786.86000000004</v>
      </c>
      <c r="C101" s="36">
        <v>25666.930000000008</v>
      </c>
      <c r="D101" s="36">
        <v>169978.00000000009</v>
      </c>
      <c r="E101" s="36">
        <v>11475.789999999999</v>
      </c>
      <c r="F101" s="35">
        <v>163633.21000000002</v>
      </c>
      <c r="G101" s="36">
        <v>36823.18</v>
      </c>
      <c r="H101" s="36">
        <v>157212.20000000001</v>
      </c>
      <c r="I101" s="37">
        <v>43244.19</v>
      </c>
      <c r="J101" s="38">
        <f>B101+C101</f>
        <v>181453.79000000004</v>
      </c>
      <c r="K101" s="39">
        <f>F101+G101</f>
        <v>200456.39</v>
      </c>
      <c r="L101" s="39">
        <f>J101+K101</f>
        <v>381910.18000000005</v>
      </c>
      <c r="M101" s="38">
        <v>243385.13999999996</v>
      </c>
      <c r="N101" s="39">
        <v>236835.01999999993</v>
      </c>
      <c r="O101" s="39">
        <f>M101+N101</f>
        <v>480220.15999999992</v>
      </c>
      <c r="Q101" s="98" t="s">
        <v>14</v>
      </c>
      <c r="R101" s="99">
        <f>B101-B83</f>
        <v>-4033.6700000000128</v>
      </c>
      <c r="S101" s="99">
        <f>C101-C83</f>
        <v>-6146.669999999991</v>
      </c>
      <c r="T101" s="99">
        <f>D101-D83</f>
        <v>-4253.2499999999418</v>
      </c>
      <c r="U101" s="99">
        <f>E101-E83</f>
        <v>-5927.090000000002</v>
      </c>
      <c r="V101" s="99">
        <f>F101-F83</f>
        <v>-11257.72000000003</v>
      </c>
      <c r="W101" s="99">
        <f>G101-G83</f>
        <v>-5211.0999999999985</v>
      </c>
      <c r="X101" s="99">
        <f>H101-H83</f>
        <v>-9526.7099999999919</v>
      </c>
      <c r="Y101" s="99">
        <f>I101-I83</f>
        <v>-6942.1100000000079</v>
      </c>
      <c r="Z101" s="99">
        <f>J101-J83</f>
        <v>-10180.340000000026</v>
      </c>
      <c r="AA101" s="99">
        <f>K101-K83</f>
        <v>-16468.820000000036</v>
      </c>
      <c r="AB101" s="99">
        <f>L101-L83</f>
        <v>-26649.160000000033</v>
      </c>
      <c r="AC101" s="99">
        <f>M101-M83</f>
        <v>-14177.200000000099</v>
      </c>
      <c r="AD101" s="99">
        <f>N101-N83</f>
        <v>-31599.980000000069</v>
      </c>
      <c r="AE101" s="99">
        <f>O101-O83</f>
        <v>-45777.180000000168</v>
      </c>
      <c r="AG101" s="98" t="s">
        <v>14</v>
      </c>
      <c r="AH101" s="99">
        <f>B101-B29</f>
        <v>581.3300000000454</v>
      </c>
      <c r="AI101" s="99">
        <f>C101-C29</f>
        <v>-6482.1099999999933</v>
      </c>
      <c r="AJ101" s="99">
        <f>D101-D29</f>
        <v>-4328.6199999998207</v>
      </c>
      <c r="AK101" s="99">
        <f>E101-E29</f>
        <v>-1572.1600000000017</v>
      </c>
      <c r="AL101" s="99">
        <f>F101-F29</f>
        <v>-14771.329999999987</v>
      </c>
      <c r="AM101" s="99">
        <f>G101-G29</f>
        <v>1705.2299999999959</v>
      </c>
      <c r="AN101" s="99">
        <f>H101-H29</f>
        <v>-4432.4900000000489</v>
      </c>
      <c r="AO101" s="99">
        <f>I101-I29</f>
        <v>-8633.609999999986</v>
      </c>
      <c r="AP101" s="99">
        <f>J101-J29</f>
        <v>-5900.7799999999697</v>
      </c>
      <c r="AQ101" s="99">
        <f>K101-K29</f>
        <v>-13066.100000000006</v>
      </c>
      <c r="AR101" s="99">
        <f>L101-L29</f>
        <v>-18966.880000000005</v>
      </c>
      <c r="AS101" s="99">
        <f>M101-M29</f>
        <v>-11151.630000000063</v>
      </c>
      <c r="AT101" s="99">
        <f>N101-N29</f>
        <v>-30366.529999999941</v>
      </c>
      <c r="AU101" s="99">
        <f>O101-O29</f>
        <v>-41518.159999999974</v>
      </c>
    </row>
    <row r="102" spans="1:47" ht="15" thickBot="1">
      <c r="A102" s="4"/>
      <c r="B102" s="40"/>
      <c r="C102" s="41"/>
      <c r="D102" s="41"/>
      <c r="E102" s="41"/>
      <c r="F102" s="40"/>
      <c r="G102" s="41"/>
      <c r="H102" s="41"/>
      <c r="I102" s="41"/>
      <c r="J102" s="41"/>
      <c r="K102" s="41"/>
      <c r="L102" s="41"/>
      <c r="M102" s="41"/>
      <c r="N102" s="41"/>
      <c r="O102" s="41"/>
      <c r="Q102" s="4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G102" s="4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</row>
    <row r="103" spans="1:47" ht="15" thickBot="1">
      <c r="A103" s="42" t="s">
        <v>15</v>
      </c>
      <c r="B103" s="43">
        <v>980980.21000000008</v>
      </c>
      <c r="C103" s="44">
        <v>196531.15</v>
      </c>
      <c r="D103" s="44">
        <v>1088311.5499999996</v>
      </c>
      <c r="E103" s="44">
        <v>89199.809999999969</v>
      </c>
      <c r="F103" s="43">
        <v>891196.48</v>
      </c>
      <c r="G103" s="44">
        <v>210546.96000000014</v>
      </c>
      <c r="H103" s="44">
        <v>859935.05999999982</v>
      </c>
      <c r="I103" s="45">
        <v>241808.38000000012</v>
      </c>
      <c r="J103" s="46">
        <f>B103+C103</f>
        <v>1177511.3600000001</v>
      </c>
      <c r="K103" s="46">
        <f>F103+G103</f>
        <v>1101743.4400000002</v>
      </c>
      <c r="L103" s="47">
        <f>J103+K103</f>
        <v>2279254.8000000003</v>
      </c>
      <c r="M103" s="46">
        <v>1701486.5899999996</v>
      </c>
      <c r="N103" s="46">
        <v>1526018.33</v>
      </c>
      <c r="O103" s="47">
        <f>M103+N103</f>
        <v>3227504.92</v>
      </c>
      <c r="Q103" s="101" t="s">
        <v>15</v>
      </c>
      <c r="R103" s="99">
        <f>B103-B85</f>
        <v>-54925.82999999926</v>
      </c>
      <c r="S103" s="99">
        <f>C103-C85</f>
        <v>-55611.370000000024</v>
      </c>
      <c r="T103" s="99">
        <f>D103-D85</f>
        <v>-76617.790000000503</v>
      </c>
      <c r="U103" s="99">
        <f>E103-E85</f>
        <v>-33919.410000000033</v>
      </c>
      <c r="V103" s="99">
        <f>F103-F85</f>
        <v>-54296.239999999758</v>
      </c>
      <c r="W103" s="99">
        <f>G103-G85</f>
        <v>-21348.339999999909</v>
      </c>
      <c r="X103" s="99">
        <f>H103-H85</f>
        <v>-22828.609999999986</v>
      </c>
      <c r="Y103" s="99">
        <f>I103-I85</f>
        <v>-52815.969999999972</v>
      </c>
      <c r="Z103" s="99">
        <f>J103-J85</f>
        <v>-110537.19999999925</v>
      </c>
      <c r="AA103" s="99">
        <f>K103-K85</f>
        <v>-75644.579999999609</v>
      </c>
      <c r="AB103" s="99">
        <f>L103-L85</f>
        <v>-186181.77999999886</v>
      </c>
      <c r="AC103" s="99">
        <f>M103-M85</f>
        <v>-117280.85000000009</v>
      </c>
      <c r="AD103" s="99">
        <f>N103-N85</f>
        <v>-106371.13000000105</v>
      </c>
      <c r="AE103" s="99">
        <f>O103-O85</f>
        <v>-223651.98000000091</v>
      </c>
      <c r="AG103" s="101" t="s">
        <v>15</v>
      </c>
      <c r="AH103" s="99">
        <f>B103-B31</f>
        <v>-37205.769999999553</v>
      </c>
      <c r="AI103" s="99">
        <f>C103-C31</f>
        <v>-69115.460000000166</v>
      </c>
      <c r="AJ103" s="99">
        <f>D103-D31</f>
        <v>-94614.580000001006</v>
      </c>
      <c r="AK103" s="99">
        <f>E103-E31</f>
        <v>-11706.650000000023</v>
      </c>
      <c r="AL103" s="99">
        <f>F103-F31</f>
        <v>-26453.820000000298</v>
      </c>
      <c r="AM103" s="99">
        <f>G103-G31</f>
        <v>-42793.84999999986</v>
      </c>
      <c r="AN103" s="99">
        <f>H103-H31</f>
        <v>-6388.6800000007497</v>
      </c>
      <c r="AO103" s="99">
        <f>I103-I31</f>
        <v>-62858.989999999816</v>
      </c>
      <c r="AP103" s="99">
        <f>J103-J31</f>
        <v>-106321.22999999975</v>
      </c>
      <c r="AQ103" s="99">
        <f>K103-K31</f>
        <v>-69247.670000000158</v>
      </c>
      <c r="AR103" s="99">
        <f>L103-L31</f>
        <v>-175568.89999999991</v>
      </c>
      <c r="AS103" s="99">
        <f>M103-M31</f>
        <v>-94389.380000001052</v>
      </c>
      <c r="AT103" s="99">
        <f>N103-N31</f>
        <v>-109259.44000000041</v>
      </c>
      <c r="AU103" s="99">
        <f>O103-O31</f>
        <v>-203648.82000000123</v>
      </c>
    </row>
    <row r="104" spans="1:47">
      <c r="A104" s="48"/>
      <c r="B104" s="49"/>
      <c r="C104" s="49"/>
      <c r="D104" s="49"/>
      <c r="E104" s="49"/>
      <c r="F104" s="49"/>
      <c r="G104" s="49"/>
      <c r="H104" s="49"/>
      <c r="I104" s="49"/>
      <c r="J104" s="50"/>
      <c r="K104" s="50"/>
      <c r="L104" s="51"/>
      <c r="M104" s="49"/>
      <c r="N104" s="49"/>
      <c r="O104" s="49"/>
      <c r="Q104" s="102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G104" s="102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</row>
    <row r="106" spans="1:47" ht="15" thickBo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47" ht="29.4" thickBot="1">
      <c r="A107" s="21" t="s">
        <v>9</v>
      </c>
      <c r="B107" s="53" t="s">
        <v>16</v>
      </c>
      <c r="C107" s="54"/>
      <c r="D107" s="55"/>
      <c r="E107" s="56" t="s">
        <v>17</v>
      </c>
      <c r="F107" s="57"/>
      <c r="G107" s="58"/>
      <c r="H107" s="6" t="s">
        <v>18</v>
      </c>
      <c r="I107" s="7"/>
      <c r="J107" s="8"/>
      <c r="K107" s="59" t="s">
        <v>19</v>
      </c>
      <c r="L107" s="60" t="s">
        <v>20</v>
      </c>
      <c r="M107" s="61" t="s">
        <v>21</v>
      </c>
      <c r="N107" s="4"/>
      <c r="O107" s="4"/>
    </row>
    <row r="108" spans="1:47" ht="15" thickBot="1">
      <c r="A108" s="4"/>
      <c r="B108" s="23" t="s">
        <v>8</v>
      </c>
      <c r="C108" s="62" t="s">
        <v>4</v>
      </c>
      <c r="D108" s="63" t="s">
        <v>5</v>
      </c>
      <c r="E108" s="64" t="s">
        <v>8</v>
      </c>
      <c r="F108" s="62" t="s">
        <v>4</v>
      </c>
      <c r="G108" s="63" t="s">
        <v>5</v>
      </c>
      <c r="H108" s="65" t="s">
        <v>8</v>
      </c>
      <c r="I108" s="62" t="s">
        <v>4</v>
      </c>
      <c r="J108" s="63" t="s">
        <v>5</v>
      </c>
      <c r="K108" s="4"/>
      <c r="L108" s="66"/>
      <c r="M108" s="4"/>
      <c r="N108" s="4"/>
      <c r="O108" s="4"/>
    </row>
    <row r="109" spans="1:47" ht="15" thickBot="1">
      <c r="A109" s="34" t="s">
        <v>14</v>
      </c>
      <c r="B109" s="67">
        <f>IF(L101&lt;&gt;0,(C101+G101)/L101,0)</f>
        <v>0.16362514871952352</v>
      </c>
      <c r="C109" s="68">
        <f>IF(J101&lt;&gt;0,C101/J101,0)</f>
        <v>0.14145160594330933</v>
      </c>
      <c r="D109" s="68">
        <f>IF(K101&lt;&gt;0,G101/K101,0)</f>
        <v>0.18369671328511902</v>
      </c>
      <c r="E109" s="67">
        <f>IF(L101&lt;&gt;0,(E101+I101)/L101,0)</f>
        <v>0.1432797104282478</v>
      </c>
      <c r="F109" s="69">
        <f>IF(J101&lt;&gt;0,E101/J101,0)</f>
        <v>6.3243594967071215E-2</v>
      </c>
      <c r="G109" s="68">
        <f>IF(K101&lt;&gt;0,I101/K101,0)</f>
        <v>0.21572866796613469</v>
      </c>
      <c r="H109" s="67">
        <f>IF(O101&lt;&gt;0,L101/O101,0)</f>
        <v>0.7952814392465325</v>
      </c>
      <c r="I109" s="69">
        <f>IF(M101&lt;&gt;0,J101/M101,0)</f>
        <v>0.74554177794092147</v>
      </c>
      <c r="J109" s="68">
        <f>IF(N101&lt;&gt;0,K101/N101,0)</f>
        <v>0.84639674487328809</v>
      </c>
      <c r="K109" s="70">
        <f>IF(L101&lt;&gt;0,K101/L101,0)</f>
        <v>0.52487836276058419</v>
      </c>
      <c r="L109" s="70">
        <f>IF(L103&lt;&gt;0,L101/L103,0)</f>
        <v>0.16755923032387604</v>
      </c>
      <c r="M109" s="70">
        <f>IF(O103&lt;&gt;0,O101/O103,0)</f>
        <v>0.14878990796395128</v>
      </c>
      <c r="N109" s="4"/>
      <c r="O109" s="4"/>
    </row>
    <row r="110" spans="1:47" ht="15" thickBot="1">
      <c r="A110" s="4"/>
      <c r="B110" s="71"/>
      <c r="C110" s="72"/>
      <c r="D110" s="72"/>
      <c r="E110" s="71"/>
      <c r="F110" s="72"/>
      <c r="G110" s="72"/>
      <c r="H110" s="71"/>
      <c r="I110" s="72"/>
      <c r="J110" s="72"/>
      <c r="K110" s="71"/>
      <c r="L110" s="71"/>
      <c r="M110" s="71"/>
      <c r="N110" s="4"/>
      <c r="O110" s="4"/>
    </row>
    <row r="111" spans="1:47" ht="15" thickBot="1">
      <c r="A111" s="42" t="s">
        <v>15</v>
      </c>
      <c r="B111" s="73">
        <f>IF(L103&lt;&gt;0,(C103+G103)/L103,0)</f>
        <v>0.17860140516102019</v>
      </c>
      <c r="C111" s="74">
        <f>IF(J103&lt;&gt;0,C103/J103,0)</f>
        <v>0.16690382502976445</v>
      </c>
      <c r="D111" s="74">
        <f>IF(K103&lt;&gt;0,G103/K103,0)</f>
        <v>0.19110343874613867</v>
      </c>
      <c r="E111" s="73">
        <f>IF(L103&lt;&gt;0,(E103+I103)/L103,0)</f>
        <v>0.14522649683572017</v>
      </c>
      <c r="F111" s="75">
        <f>IF(J103&lt;&gt;0,E103/J103,0)</f>
        <v>7.5752823310341527E-2</v>
      </c>
      <c r="G111" s="74">
        <f>IF(K103&lt;&gt;0,I103/K103,0)</f>
        <v>0.21947793943751559</v>
      </c>
      <c r="H111" s="73">
        <f>IF(O103&lt;&gt;0,L103/O103,0)</f>
        <v>0.70619715740046041</v>
      </c>
      <c r="I111" s="75">
        <f>IF(M103&lt;&gt;0,J103/M103,0)</f>
        <v>0.69204856912801194</v>
      </c>
      <c r="J111" s="74">
        <f>IF(N103&lt;&gt;0,K103/N103,0)</f>
        <v>0.72197261221626352</v>
      </c>
      <c r="K111" s="73">
        <f>IF(L103&lt;&gt;0,K103/L103,0)</f>
        <v>0.48337879556072449</v>
      </c>
      <c r="L111" s="73">
        <f>IF(L103&lt;&gt;0,L103/L103,0)</f>
        <v>1</v>
      </c>
      <c r="M111" s="73">
        <f>IF(O103&lt;&gt;0,O103/O103,0)</f>
        <v>1</v>
      </c>
      <c r="N111" s="76"/>
      <c r="O111" s="76"/>
    </row>
    <row r="112" spans="1:47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</row>
    <row r="113" spans="1:47" ht="18">
      <c r="A113" s="2" t="s">
        <v>162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Q113" s="78" t="s">
        <v>30</v>
      </c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G113" s="78" t="s">
        <v>31</v>
      </c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</row>
    <row r="114" spans="1:47" ht="15" thickBo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Q114" s="79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G114" s="79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ht="15" thickBot="1">
      <c r="A115" s="5"/>
      <c r="B115" s="6" t="s">
        <v>2</v>
      </c>
      <c r="C115" s="7"/>
      <c r="D115" s="7"/>
      <c r="E115" s="7"/>
      <c r="F115" s="7"/>
      <c r="G115" s="7"/>
      <c r="H115" s="7"/>
      <c r="I115" s="7"/>
      <c r="J115" s="7"/>
      <c r="K115" s="7"/>
      <c r="L115" s="8"/>
      <c r="M115" s="9" t="s">
        <v>3</v>
      </c>
      <c r="N115" s="10"/>
      <c r="O115" s="11"/>
      <c r="Q115" s="80"/>
      <c r="R115" s="81" t="s">
        <v>23</v>
      </c>
      <c r="S115" s="82"/>
      <c r="T115" s="82"/>
      <c r="U115" s="82"/>
      <c r="V115" s="82"/>
      <c r="W115" s="82"/>
      <c r="X115" s="82"/>
      <c r="Y115" s="82"/>
      <c r="Z115" s="82"/>
      <c r="AA115" s="82"/>
      <c r="AB115" s="83"/>
      <c r="AC115" s="84" t="s">
        <v>3</v>
      </c>
      <c r="AD115" s="85"/>
      <c r="AE115" s="86"/>
      <c r="AG115" s="80"/>
      <c r="AH115" s="81" t="s">
        <v>23</v>
      </c>
      <c r="AI115" s="82"/>
      <c r="AJ115" s="82"/>
      <c r="AK115" s="82"/>
      <c r="AL115" s="82"/>
      <c r="AM115" s="82"/>
      <c r="AN115" s="82"/>
      <c r="AO115" s="82"/>
      <c r="AP115" s="82"/>
      <c r="AQ115" s="82"/>
      <c r="AR115" s="83"/>
      <c r="AS115" s="84" t="s">
        <v>3</v>
      </c>
      <c r="AT115" s="85"/>
      <c r="AU115" s="86"/>
    </row>
    <row r="116" spans="1:47" ht="15" thickBot="1">
      <c r="A116" s="5"/>
      <c r="B116" s="12" t="s">
        <v>4</v>
      </c>
      <c r="C116" s="13"/>
      <c r="D116" s="13"/>
      <c r="E116" s="13"/>
      <c r="F116" s="14" t="s">
        <v>5</v>
      </c>
      <c r="G116" s="15"/>
      <c r="H116" s="15"/>
      <c r="I116" s="16"/>
      <c r="J116" s="17" t="s">
        <v>6</v>
      </c>
      <c r="K116" s="18" t="s">
        <v>7</v>
      </c>
      <c r="L116" s="19" t="s">
        <v>8</v>
      </c>
      <c r="M116" s="17" t="s">
        <v>6</v>
      </c>
      <c r="N116" s="18" t="s">
        <v>7</v>
      </c>
      <c r="O116" s="20" t="s">
        <v>8</v>
      </c>
      <c r="Q116" s="80"/>
      <c r="R116" s="87" t="s">
        <v>4</v>
      </c>
      <c r="S116" s="88"/>
      <c r="T116" s="88"/>
      <c r="U116" s="88"/>
      <c r="V116" s="89" t="s">
        <v>5</v>
      </c>
      <c r="W116" s="90"/>
      <c r="X116" s="90"/>
      <c r="Y116" s="91"/>
      <c r="Z116" s="17" t="s">
        <v>6</v>
      </c>
      <c r="AA116" s="18" t="s">
        <v>7</v>
      </c>
      <c r="AB116" s="19" t="s">
        <v>8</v>
      </c>
      <c r="AC116" s="17" t="s">
        <v>6</v>
      </c>
      <c r="AD116" s="18" t="s">
        <v>7</v>
      </c>
      <c r="AE116" s="20" t="s">
        <v>8</v>
      </c>
      <c r="AG116" s="80"/>
      <c r="AH116" s="87" t="s">
        <v>4</v>
      </c>
      <c r="AI116" s="88"/>
      <c r="AJ116" s="88"/>
      <c r="AK116" s="88"/>
      <c r="AL116" s="89" t="s">
        <v>5</v>
      </c>
      <c r="AM116" s="90"/>
      <c r="AN116" s="90"/>
      <c r="AO116" s="91"/>
      <c r="AP116" s="17" t="s">
        <v>6</v>
      </c>
      <c r="AQ116" s="18" t="s">
        <v>7</v>
      </c>
      <c r="AR116" s="19" t="s">
        <v>8</v>
      </c>
      <c r="AS116" s="17" t="s">
        <v>6</v>
      </c>
      <c r="AT116" s="18" t="s">
        <v>7</v>
      </c>
      <c r="AU116" s="20" t="s">
        <v>8</v>
      </c>
    </row>
    <row r="117" spans="1:47" ht="15" thickBot="1">
      <c r="A117" s="21" t="s">
        <v>9</v>
      </c>
      <c r="B117" s="22" t="s">
        <v>10</v>
      </c>
      <c r="C117" s="23" t="s">
        <v>11</v>
      </c>
      <c r="D117" s="24" t="s">
        <v>12</v>
      </c>
      <c r="E117" s="25" t="s">
        <v>13</v>
      </c>
      <c r="F117" s="22" t="s">
        <v>10</v>
      </c>
      <c r="G117" s="23" t="s">
        <v>11</v>
      </c>
      <c r="H117" s="24" t="s">
        <v>12</v>
      </c>
      <c r="I117" s="26" t="s">
        <v>13</v>
      </c>
      <c r="J117" s="27"/>
      <c r="K117" s="28"/>
      <c r="L117" s="29"/>
      <c r="M117" s="27"/>
      <c r="N117" s="28"/>
      <c r="O117" s="30"/>
      <c r="Q117" s="92" t="s">
        <v>9</v>
      </c>
      <c r="R117" s="93" t="s">
        <v>10</v>
      </c>
      <c r="S117" s="94" t="s">
        <v>11</v>
      </c>
      <c r="T117" s="95" t="s">
        <v>12</v>
      </c>
      <c r="U117" s="96" t="s">
        <v>13</v>
      </c>
      <c r="V117" s="93" t="s">
        <v>10</v>
      </c>
      <c r="W117" s="94" t="s">
        <v>11</v>
      </c>
      <c r="X117" s="95" t="s">
        <v>12</v>
      </c>
      <c r="Y117" s="97" t="s">
        <v>13</v>
      </c>
      <c r="Z117" s="27"/>
      <c r="AA117" s="28"/>
      <c r="AB117" s="29"/>
      <c r="AC117" s="27"/>
      <c r="AD117" s="28"/>
      <c r="AE117" s="30"/>
      <c r="AG117" s="92" t="s">
        <v>9</v>
      </c>
      <c r="AH117" s="93" t="s">
        <v>10</v>
      </c>
      <c r="AI117" s="94" t="s">
        <v>11</v>
      </c>
      <c r="AJ117" s="95" t="s">
        <v>12</v>
      </c>
      <c r="AK117" s="96" t="s">
        <v>13</v>
      </c>
      <c r="AL117" s="93" t="s">
        <v>10</v>
      </c>
      <c r="AM117" s="94" t="s">
        <v>11</v>
      </c>
      <c r="AN117" s="95" t="s">
        <v>12</v>
      </c>
      <c r="AO117" s="97" t="s">
        <v>13</v>
      </c>
      <c r="AP117" s="27"/>
      <c r="AQ117" s="28"/>
      <c r="AR117" s="29"/>
      <c r="AS117" s="27"/>
      <c r="AT117" s="28"/>
      <c r="AU117" s="30"/>
    </row>
    <row r="118" spans="1:47" ht="15" thickBot="1">
      <c r="A118" s="4"/>
      <c r="B118" s="31"/>
      <c r="C118" s="4"/>
      <c r="D118" s="4"/>
      <c r="E118" s="4"/>
      <c r="F118" s="31"/>
      <c r="G118" s="4"/>
      <c r="H118" s="4"/>
      <c r="I118" s="32"/>
      <c r="J118" s="4"/>
      <c r="K118" s="4"/>
      <c r="L118" s="33"/>
      <c r="M118" s="4"/>
      <c r="N118" s="4"/>
      <c r="O118" s="33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7" ht="15" thickBot="1">
      <c r="A119" s="34" t="s">
        <v>14</v>
      </c>
      <c r="B119" s="35">
        <v>162102.18999999997</v>
      </c>
      <c r="C119" s="36">
        <v>28703.46</v>
      </c>
      <c r="D119" s="36">
        <v>170847.44000000006</v>
      </c>
      <c r="E119" s="36">
        <v>19958.210000000003</v>
      </c>
      <c r="F119" s="35">
        <v>182863.35999999999</v>
      </c>
      <c r="G119" s="36">
        <v>41457.909999999996</v>
      </c>
      <c r="H119" s="36">
        <v>172692.89999999997</v>
      </c>
      <c r="I119" s="37">
        <v>51628.369999999995</v>
      </c>
      <c r="J119" s="38">
        <f>B119+C119</f>
        <v>190805.64999999997</v>
      </c>
      <c r="K119" s="39">
        <f>F119+G119</f>
        <v>224321.27</v>
      </c>
      <c r="L119" s="39">
        <f>J119+K119</f>
        <v>415126.91999999993</v>
      </c>
      <c r="M119" s="38">
        <v>254435.9899999999</v>
      </c>
      <c r="N119" s="39">
        <v>267495.77999999991</v>
      </c>
      <c r="O119" s="39">
        <f>M119+N119</f>
        <v>521931.76999999979</v>
      </c>
      <c r="Q119" s="98" t="s">
        <v>14</v>
      </c>
      <c r="R119" s="99">
        <f>B119-B101</f>
        <v>6315.329999999929</v>
      </c>
      <c r="S119" s="99">
        <f>C119-C101</f>
        <v>3036.5299999999916</v>
      </c>
      <c r="T119" s="99">
        <f>D119-D101</f>
        <v>869.43999999997322</v>
      </c>
      <c r="U119" s="99">
        <f>E119-E101</f>
        <v>8482.4200000000037</v>
      </c>
      <c r="V119" s="99">
        <f>F119-F101</f>
        <v>19230.149999999965</v>
      </c>
      <c r="W119" s="99">
        <f>G119-G101</f>
        <v>4634.7299999999959</v>
      </c>
      <c r="X119" s="99">
        <f>H119-H101</f>
        <v>15480.699999999953</v>
      </c>
      <c r="Y119" s="99">
        <f>I119-I101</f>
        <v>8384.179999999993</v>
      </c>
      <c r="Z119" s="99">
        <f>J119-J101</f>
        <v>9351.8599999999278</v>
      </c>
      <c r="AA119" s="99">
        <f>K119-K101</f>
        <v>23864.879999999976</v>
      </c>
      <c r="AB119" s="99">
        <f>L119-L101</f>
        <v>33216.739999999874</v>
      </c>
      <c r="AC119" s="99">
        <f>M119-M101</f>
        <v>11050.849999999948</v>
      </c>
      <c r="AD119" s="99">
        <f>N119-N101</f>
        <v>30660.75999999998</v>
      </c>
      <c r="AE119" s="99">
        <f>O119-O101</f>
        <v>41711.60999999987</v>
      </c>
      <c r="AG119" s="98" t="s">
        <v>14</v>
      </c>
      <c r="AH119" s="99">
        <f>B119-B47</f>
        <v>-8581.8500000000931</v>
      </c>
      <c r="AI119" s="99">
        <f>C119-C47</f>
        <v>-6865.4499999999971</v>
      </c>
      <c r="AJ119" s="99">
        <f>D119-D47</f>
        <v>-16795.48000000001</v>
      </c>
      <c r="AK119" s="99">
        <f>E119-E47</f>
        <v>1348.1800000000003</v>
      </c>
      <c r="AL119" s="99">
        <f>F119-F47</f>
        <v>11344.839999999997</v>
      </c>
      <c r="AM119" s="99">
        <f>G119-G47</f>
        <v>271.41999999999825</v>
      </c>
      <c r="AN119" s="99">
        <f>H119-H47</f>
        <v>11840.909999999945</v>
      </c>
      <c r="AO119" s="99">
        <f>I119-I47</f>
        <v>-224.65000000000146</v>
      </c>
      <c r="AP119" s="99">
        <f>J119-J47</f>
        <v>-15447.300000000105</v>
      </c>
      <c r="AQ119" s="99">
        <f>K119-K47</f>
        <v>11616.260000000009</v>
      </c>
      <c r="AR119" s="99">
        <f>L119-L47</f>
        <v>-3831.0400000001537</v>
      </c>
      <c r="AS119" s="99">
        <f>M119-M47</f>
        <v>-10047.600000000064</v>
      </c>
      <c r="AT119" s="99">
        <f>N119-N47</f>
        <v>7385.1799999998475</v>
      </c>
      <c r="AU119" s="99">
        <f>O119-O47</f>
        <v>-2662.4200000002747</v>
      </c>
    </row>
    <row r="120" spans="1:47" ht="15" thickBot="1">
      <c r="A120" s="4"/>
      <c r="B120" s="40"/>
      <c r="C120" s="41"/>
      <c r="D120" s="41"/>
      <c r="E120" s="41"/>
      <c r="F120" s="40"/>
      <c r="G120" s="41"/>
      <c r="H120" s="41"/>
      <c r="I120" s="41"/>
      <c r="J120" s="41"/>
      <c r="K120" s="41"/>
      <c r="L120" s="41"/>
      <c r="M120" s="41"/>
      <c r="N120" s="41"/>
      <c r="O120" s="41"/>
      <c r="Q120" s="4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G120" s="4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</row>
    <row r="121" spans="1:47" ht="15" thickBot="1">
      <c r="A121" s="42" t="s">
        <v>15</v>
      </c>
      <c r="B121" s="43">
        <v>1009517.1800000007</v>
      </c>
      <c r="C121" s="44">
        <v>219171.21999999991</v>
      </c>
      <c r="D121" s="44">
        <v>1131906.5199999998</v>
      </c>
      <c r="E121" s="44">
        <v>96781.879999999976</v>
      </c>
      <c r="F121" s="43">
        <v>905839.93999999971</v>
      </c>
      <c r="G121" s="44">
        <v>225527.84000000003</v>
      </c>
      <c r="H121" s="44">
        <v>867011.05999999994</v>
      </c>
      <c r="I121" s="45">
        <v>264356.71999999997</v>
      </c>
      <c r="J121" s="46">
        <f>B121+C121</f>
        <v>1228688.4000000006</v>
      </c>
      <c r="K121" s="46">
        <f>F121+G121</f>
        <v>1131367.7799999998</v>
      </c>
      <c r="L121" s="47">
        <f>J121+K121</f>
        <v>2360056.1800000006</v>
      </c>
      <c r="M121" s="46">
        <v>1765423.6499999997</v>
      </c>
      <c r="N121" s="46">
        <v>1558483.6800000002</v>
      </c>
      <c r="O121" s="47">
        <f>M121+N121</f>
        <v>3323907.33</v>
      </c>
      <c r="Q121" s="101" t="s">
        <v>15</v>
      </c>
      <c r="R121" s="99">
        <f>B121-B103</f>
        <v>28536.970000000671</v>
      </c>
      <c r="S121" s="99">
        <f>C121-C103</f>
        <v>22640.06999999992</v>
      </c>
      <c r="T121" s="99">
        <f>D121-D103</f>
        <v>43594.970000000205</v>
      </c>
      <c r="U121" s="99">
        <f>E121-E103</f>
        <v>7582.070000000007</v>
      </c>
      <c r="V121" s="99">
        <f>F121-F103</f>
        <v>14643.45999999973</v>
      </c>
      <c r="W121" s="99">
        <f>G121-G103</f>
        <v>14980.879999999888</v>
      </c>
      <c r="X121" s="99">
        <f>H121-H103</f>
        <v>7076.0000000001164</v>
      </c>
      <c r="Y121" s="99">
        <f>I121-I103</f>
        <v>22548.339999999851</v>
      </c>
      <c r="Z121" s="99">
        <f>J121-J103</f>
        <v>51177.040000000503</v>
      </c>
      <c r="AA121" s="99">
        <f>K121-K103</f>
        <v>29624.339999999618</v>
      </c>
      <c r="AB121" s="99">
        <f>L121-L103</f>
        <v>80801.380000000354</v>
      </c>
      <c r="AC121" s="99">
        <f>M121-M103</f>
        <v>63937.060000000056</v>
      </c>
      <c r="AD121" s="99">
        <f>N121-N103</f>
        <v>32465.350000000093</v>
      </c>
      <c r="AE121" s="99">
        <f>O121-O103</f>
        <v>96402.410000000149</v>
      </c>
      <c r="AG121" s="101" t="s">
        <v>15</v>
      </c>
      <c r="AH121" s="99">
        <f>B121-B49</f>
        <v>-12881.739999999409</v>
      </c>
      <c r="AI121" s="99">
        <f>C121-C49</f>
        <v>-59613.940000000119</v>
      </c>
      <c r="AJ121" s="99">
        <f>D121-D49</f>
        <v>-63555.07999999891</v>
      </c>
      <c r="AK121" s="99">
        <f>E121-E49</f>
        <v>-8940.6000000000931</v>
      </c>
      <c r="AL121" s="99">
        <f>F121-F49</f>
        <v>-12767.219999999739</v>
      </c>
      <c r="AM121" s="99">
        <f>G121-G49</f>
        <v>-54277.0900000002</v>
      </c>
      <c r="AN121" s="99">
        <f>H121-H49</f>
        <v>-17533.419999999227</v>
      </c>
      <c r="AO121" s="99">
        <f>I121-I49</f>
        <v>-49510.890000000072</v>
      </c>
      <c r="AP121" s="99">
        <f>J121-J49</f>
        <v>-72495.679999999469</v>
      </c>
      <c r="AQ121" s="99">
        <f>K121-K49</f>
        <v>-67044.309999999823</v>
      </c>
      <c r="AR121" s="99">
        <f>L121-L49</f>
        <v>-139539.98999999929</v>
      </c>
      <c r="AS121" s="99">
        <f>M121-M49</f>
        <v>-57116.439999995986</v>
      </c>
      <c r="AT121" s="99">
        <f>N121-N49</f>
        <v>-81399.310000000987</v>
      </c>
      <c r="AU121" s="99">
        <f>O121-O49</f>
        <v>-138515.74999999674</v>
      </c>
    </row>
    <row r="122" spans="1:47">
      <c r="A122" s="48"/>
      <c r="B122" s="49"/>
      <c r="C122" s="49"/>
      <c r="D122" s="49"/>
      <c r="E122" s="49"/>
      <c r="F122" s="49"/>
      <c r="G122" s="49"/>
      <c r="H122" s="49"/>
      <c r="I122" s="49"/>
      <c r="J122" s="50"/>
      <c r="K122" s="50"/>
      <c r="L122" s="51"/>
      <c r="M122" s="49"/>
      <c r="N122" s="49"/>
      <c r="O122" s="49"/>
      <c r="Q122" s="102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G122" s="102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</row>
    <row r="124" spans="1:47" ht="15" thickBo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47" ht="29.4" thickBot="1">
      <c r="A125" s="21" t="s">
        <v>9</v>
      </c>
      <c r="B125" s="53" t="s">
        <v>16</v>
      </c>
      <c r="C125" s="54"/>
      <c r="D125" s="55"/>
      <c r="E125" s="56" t="s">
        <v>17</v>
      </c>
      <c r="F125" s="57"/>
      <c r="G125" s="58"/>
      <c r="H125" s="6" t="s">
        <v>18</v>
      </c>
      <c r="I125" s="7"/>
      <c r="J125" s="8"/>
      <c r="K125" s="59" t="s">
        <v>19</v>
      </c>
      <c r="L125" s="60" t="s">
        <v>20</v>
      </c>
      <c r="M125" s="61" t="s">
        <v>21</v>
      </c>
      <c r="N125" s="4"/>
      <c r="O125" s="4"/>
    </row>
    <row r="126" spans="1:47" ht="15" thickBot="1">
      <c r="A126" s="4"/>
      <c r="B126" s="23" t="s">
        <v>8</v>
      </c>
      <c r="C126" s="62" t="s">
        <v>4</v>
      </c>
      <c r="D126" s="63" t="s">
        <v>5</v>
      </c>
      <c r="E126" s="64" t="s">
        <v>8</v>
      </c>
      <c r="F126" s="62" t="s">
        <v>4</v>
      </c>
      <c r="G126" s="63" t="s">
        <v>5</v>
      </c>
      <c r="H126" s="65" t="s">
        <v>8</v>
      </c>
      <c r="I126" s="62" t="s">
        <v>4</v>
      </c>
      <c r="J126" s="63" t="s">
        <v>5</v>
      </c>
      <c r="K126" s="4"/>
      <c r="L126" s="66"/>
      <c r="M126" s="4"/>
      <c r="N126" s="4"/>
      <c r="O126" s="4"/>
    </row>
    <row r="127" spans="1:47" ht="15" thickBot="1">
      <c r="A127" s="34" t="s">
        <v>14</v>
      </c>
      <c r="B127" s="67">
        <f>IF(L119&lt;&gt;0,(C119+G119)/L119,0)</f>
        <v>0.16901185304966493</v>
      </c>
      <c r="C127" s="68">
        <f>IF(J119&lt;&gt;0,C119/J119,0)</f>
        <v>0.15043296673866841</v>
      </c>
      <c r="D127" s="68">
        <f>IF(K119&lt;&gt;0,G119/K119,0)</f>
        <v>0.18481488625666215</v>
      </c>
      <c r="E127" s="67">
        <f>IF(L119&lt;&gt;0,(E119+I119)/L119,0)</f>
        <v>0.17244504403617095</v>
      </c>
      <c r="F127" s="69">
        <f>IF(J119&lt;&gt;0,E119/J119,0)</f>
        <v>0.10459968035537735</v>
      </c>
      <c r="G127" s="68">
        <f>IF(K119&lt;&gt;0,I119/K119,0)</f>
        <v>0.23015369875536099</v>
      </c>
      <c r="H127" s="67">
        <f>IF(O119&lt;&gt;0,L119/O119,0)</f>
        <v>0.79536626022976165</v>
      </c>
      <c r="I127" s="69">
        <f>IF(M119&lt;&gt;0,J119/M119,0)</f>
        <v>0.74991611839189898</v>
      </c>
      <c r="J127" s="68">
        <f>IF(N119&lt;&gt;0,K119/N119,0)</f>
        <v>0.83859741637793339</v>
      </c>
      <c r="K127" s="70">
        <f>IF(L119&lt;&gt;0,K119/L119,0)</f>
        <v>0.54036791928598615</v>
      </c>
      <c r="L127" s="70">
        <f>IF(L121&lt;&gt;0,L119/L121,0)</f>
        <v>0.1758970500439527</v>
      </c>
      <c r="M127" s="70">
        <f>IF(O121&lt;&gt;0,O119/O121,0)</f>
        <v>0.15702356238674073</v>
      </c>
      <c r="N127" s="4"/>
      <c r="O127" s="4"/>
    </row>
    <row r="128" spans="1:47" ht="15" thickBot="1">
      <c r="A128" s="4"/>
      <c r="B128" s="71"/>
      <c r="C128" s="72"/>
      <c r="D128" s="72"/>
      <c r="E128" s="71"/>
      <c r="F128" s="72"/>
      <c r="G128" s="72"/>
      <c r="H128" s="71"/>
      <c r="I128" s="72"/>
      <c r="J128" s="72"/>
      <c r="K128" s="71"/>
      <c r="L128" s="71"/>
      <c r="M128" s="71"/>
      <c r="N128" s="4"/>
      <c r="O128" s="4"/>
    </row>
    <row r="129" spans="1:47" ht="15" thickBot="1">
      <c r="A129" s="42" t="s">
        <v>15</v>
      </c>
      <c r="B129" s="73">
        <f>IF(L121&lt;&gt;0,(C121+G121)/L121,0)</f>
        <v>0.18842731955643524</v>
      </c>
      <c r="C129" s="74">
        <f>IF(J121&lt;&gt;0,C121/J121,0)</f>
        <v>0.17837819580619449</v>
      </c>
      <c r="D129" s="74">
        <f>IF(K121&lt;&gt;0,G121/K121,0)</f>
        <v>0.199340872160952</v>
      </c>
      <c r="E129" s="73">
        <f>IF(L121&lt;&gt;0,(E121+I121)/L121,0)</f>
        <v>0.15302118782613042</v>
      </c>
      <c r="F129" s="75">
        <f>IF(J121&lt;&gt;0,E121/J121,0)</f>
        <v>7.8768449348101538E-2</v>
      </c>
      <c r="G129" s="74">
        <f>IF(K121&lt;&gt;0,I121/K121,0)</f>
        <v>0.23366117072911519</v>
      </c>
      <c r="H129" s="73">
        <f>IF(O121&lt;&gt;0,L121/O121,0)</f>
        <v>0.71002466245050233</v>
      </c>
      <c r="I129" s="75">
        <f>IF(M121&lt;&gt;0,J121/M121,0)</f>
        <v>0.69597368314398689</v>
      </c>
      <c r="J129" s="74">
        <f>IF(N121&lt;&gt;0,K121/N121,0)</f>
        <v>0.72594137142327964</v>
      </c>
      <c r="K129" s="73">
        <f>IF(L121&lt;&gt;0,K121/L121,0)</f>
        <v>0.47938171539628327</v>
      </c>
      <c r="L129" s="73">
        <f>IF(L121&lt;&gt;0,L121/L121,0)</f>
        <v>1</v>
      </c>
      <c r="M129" s="73">
        <f>IF(O121&lt;&gt;0,O121/O121,0)</f>
        <v>1</v>
      </c>
      <c r="N129" s="76"/>
      <c r="O129" s="76"/>
    </row>
    <row r="130" spans="1:47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</row>
    <row r="131" spans="1:47" ht="18">
      <c r="A131" s="2" t="s">
        <v>163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Q131" s="78" t="s">
        <v>32</v>
      </c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G131" s="78" t="s">
        <v>33</v>
      </c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</row>
    <row r="132" spans="1:47" ht="15" thickBo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Q132" s="79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G132" s="79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ht="15" thickBot="1">
      <c r="A133" s="5"/>
      <c r="B133" s="6" t="s">
        <v>2</v>
      </c>
      <c r="C133" s="7"/>
      <c r="D133" s="7"/>
      <c r="E133" s="7"/>
      <c r="F133" s="7"/>
      <c r="G133" s="7"/>
      <c r="H133" s="7"/>
      <c r="I133" s="7"/>
      <c r="J133" s="7"/>
      <c r="K133" s="7"/>
      <c r="L133" s="8"/>
      <c r="M133" s="9" t="s">
        <v>3</v>
      </c>
      <c r="N133" s="10"/>
      <c r="O133" s="11"/>
      <c r="Q133" s="80"/>
      <c r="R133" s="81" t="s">
        <v>23</v>
      </c>
      <c r="S133" s="82"/>
      <c r="T133" s="82"/>
      <c r="U133" s="82"/>
      <c r="V133" s="82"/>
      <c r="W133" s="82"/>
      <c r="X133" s="82"/>
      <c r="Y133" s="82"/>
      <c r="Z133" s="82"/>
      <c r="AA133" s="82"/>
      <c r="AB133" s="83"/>
      <c r="AC133" s="84" t="s">
        <v>3</v>
      </c>
      <c r="AD133" s="85"/>
      <c r="AE133" s="86"/>
      <c r="AG133" s="80"/>
      <c r="AH133" s="81" t="s">
        <v>23</v>
      </c>
      <c r="AI133" s="82"/>
      <c r="AJ133" s="82"/>
      <c r="AK133" s="82"/>
      <c r="AL133" s="82"/>
      <c r="AM133" s="82"/>
      <c r="AN133" s="82"/>
      <c r="AO133" s="82"/>
      <c r="AP133" s="82"/>
      <c r="AQ133" s="82"/>
      <c r="AR133" s="83"/>
      <c r="AS133" s="84" t="s">
        <v>3</v>
      </c>
      <c r="AT133" s="85"/>
      <c r="AU133" s="86"/>
    </row>
    <row r="134" spans="1:47" ht="15" thickBot="1">
      <c r="A134" s="5"/>
      <c r="B134" s="12" t="s">
        <v>4</v>
      </c>
      <c r="C134" s="13"/>
      <c r="D134" s="13"/>
      <c r="E134" s="13"/>
      <c r="F134" s="14" t="s">
        <v>5</v>
      </c>
      <c r="G134" s="15"/>
      <c r="H134" s="15"/>
      <c r="I134" s="16"/>
      <c r="J134" s="17" t="s">
        <v>6</v>
      </c>
      <c r="K134" s="18" t="s">
        <v>7</v>
      </c>
      <c r="L134" s="19" t="s">
        <v>8</v>
      </c>
      <c r="M134" s="17" t="s">
        <v>6</v>
      </c>
      <c r="N134" s="18" t="s">
        <v>7</v>
      </c>
      <c r="O134" s="20" t="s">
        <v>8</v>
      </c>
      <c r="Q134" s="80"/>
      <c r="R134" s="87" t="s">
        <v>4</v>
      </c>
      <c r="S134" s="88"/>
      <c r="T134" s="88"/>
      <c r="U134" s="88"/>
      <c r="V134" s="89" t="s">
        <v>5</v>
      </c>
      <c r="W134" s="90"/>
      <c r="X134" s="90"/>
      <c r="Y134" s="91"/>
      <c r="Z134" s="17" t="s">
        <v>6</v>
      </c>
      <c r="AA134" s="18" t="s">
        <v>7</v>
      </c>
      <c r="AB134" s="19" t="s">
        <v>8</v>
      </c>
      <c r="AC134" s="17" t="s">
        <v>6</v>
      </c>
      <c r="AD134" s="18" t="s">
        <v>7</v>
      </c>
      <c r="AE134" s="20" t="s">
        <v>8</v>
      </c>
      <c r="AG134" s="80"/>
      <c r="AH134" s="87" t="s">
        <v>4</v>
      </c>
      <c r="AI134" s="88"/>
      <c r="AJ134" s="88"/>
      <c r="AK134" s="88"/>
      <c r="AL134" s="89" t="s">
        <v>5</v>
      </c>
      <c r="AM134" s="90"/>
      <c r="AN134" s="90"/>
      <c r="AO134" s="91"/>
      <c r="AP134" s="17" t="s">
        <v>6</v>
      </c>
      <c r="AQ134" s="18" t="s">
        <v>7</v>
      </c>
      <c r="AR134" s="19" t="s">
        <v>8</v>
      </c>
      <c r="AS134" s="17" t="s">
        <v>6</v>
      </c>
      <c r="AT134" s="18" t="s">
        <v>7</v>
      </c>
      <c r="AU134" s="20" t="s">
        <v>8</v>
      </c>
    </row>
    <row r="135" spans="1:47" ht="15" thickBot="1">
      <c r="A135" s="21" t="s">
        <v>9</v>
      </c>
      <c r="B135" s="22" t="s">
        <v>10</v>
      </c>
      <c r="C135" s="23" t="s">
        <v>11</v>
      </c>
      <c r="D135" s="24" t="s">
        <v>12</v>
      </c>
      <c r="E135" s="25" t="s">
        <v>13</v>
      </c>
      <c r="F135" s="22" t="s">
        <v>10</v>
      </c>
      <c r="G135" s="23" t="s">
        <v>11</v>
      </c>
      <c r="H135" s="24" t="s">
        <v>12</v>
      </c>
      <c r="I135" s="26" t="s">
        <v>13</v>
      </c>
      <c r="J135" s="27"/>
      <c r="K135" s="28"/>
      <c r="L135" s="29"/>
      <c r="M135" s="27"/>
      <c r="N135" s="28"/>
      <c r="O135" s="30"/>
      <c r="Q135" s="92" t="s">
        <v>9</v>
      </c>
      <c r="R135" s="93" t="s">
        <v>10</v>
      </c>
      <c r="S135" s="94" t="s">
        <v>11</v>
      </c>
      <c r="T135" s="95" t="s">
        <v>12</v>
      </c>
      <c r="U135" s="96" t="s">
        <v>13</v>
      </c>
      <c r="V135" s="93" t="s">
        <v>10</v>
      </c>
      <c r="W135" s="94" t="s">
        <v>11</v>
      </c>
      <c r="X135" s="95" t="s">
        <v>12</v>
      </c>
      <c r="Y135" s="97" t="s">
        <v>13</v>
      </c>
      <c r="Z135" s="27"/>
      <c r="AA135" s="28"/>
      <c r="AB135" s="29"/>
      <c r="AC135" s="27"/>
      <c r="AD135" s="28"/>
      <c r="AE135" s="30"/>
      <c r="AG135" s="92" t="s">
        <v>9</v>
      </c>
      <c r="AH135" s="93" t="s">
        <v>10</v>
      </c>
      <c r="AI135" s="94" t="s">
        <v>11</v>
      </c>
      <c r="AJ135" s="95" t="s">
        <v>12</v>
      </c>
      <c r="AK135" s="96" t="s">
        <v>13</v>
      </c>
      <c r="AL135" s="93" t="s">
        <v>10</v>
      </c>
      <c r="AM135" s="94" t="s">
        <v>11</v>
      </c>
      <c r="AN135" s="95" t="s">
        <v>12</v>
      </c>
      <c r="AO135" s="97" t="s">
        <v>13</v>
      </c>
      <c r="AP135" s="27"/>
      <c r="AQ135" s="28"/>
      <c r="AR135" s="29"/>
      <c r="AS135" s="27"/>
      <c r="AT135" s="28"/>
      <c r="AU135" s="30"/>
    </row>
    <row r="136" spans="1:47" ht="15" thickBot="1">
      <c r="A136" s="4"/>
      <c r="B136" s="31"/>
      <c r="C136" s="4"/>
      <c r="D136" s="4"/>
      <c r="E136" s="4"/>
      <c r="F136" s="31"/>
      <c r="G136" s="4"/>
      <c r="H136" s="4"/>
      <c r="I136" s="32"/>
      <c r="J136" s="4"/>
      <c r="K136" s="4"/>
      <c r="L136" s="33"/>
      <c r="M136" s="4"/>
      <c r="N136" s="4"/>
      <c r="O136" s="33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7" ht="15" thickBot="1">
      <c r="A137" s="34" t="s">
        <v>14</v>
      </c>
      <c r="B137" s="35">
        <v>144377.60000000001</v>
      </c>
      <c r="C137" s="36">
        <v>30270.429999999993</v>
      </c>
      <c r="D137" s="36">
        <v>159968.09999999998</v>
      </c>
      <c r="E137" s="36">
        <v>14679.929999999998</v>
      </c>
      <c r="F137" s="35">
        <v>182211.18000000002</v>
      </c>
      <c r="G137" s="36">
        <v>45706.200000000004</v>
      </c>
      <c r="H137" s="36">
        <v>175943.5</v>
      </c>
      <c r="I137" s="37">
        <v>51973.880000000005</v>
      </c>
      <c r="J137" s="38">
        <f>B137+C137</f>
        <v>174648.03</v>
      </c>
      <c r="K137" s="39">
        <f>F137+G137</f>
        <v>227917.38000000003</v>
      </c>
      <c r="L137" s="39">
        <f>J137+K137</f>
        <v>402565.41000000003</v>
      </c>
      <c r="M137" s="38">
        <v>243715.96</v>
      </c>
      <c r="N137" s="39">
        <v>270526.3600000001</v>
      </c>
      <c r="O137" s="39">
        <f>M137+N137</f>
        <v>514242.32000000007</v>
      </c>
      <c r="Q137" s="98" t="s">
        <v>14</v>
      </c>
      <c r="R137" s="99">
        <f>B137-B119</f>
        <v>-17724.589999999967</v>
      </c>
      <c r="S137" s="99">
        <f>C137-C119</f>
        <v>1566.9699999999939</v>
      </c>
      <c r="T137" s="99">
        <f>D137-D119</f>
        <v>-10879.340000000084</v>
      </c>
      <c r="U137" s="99">
        <f>E137-E119</f>
        <v>-5278.2800000000043</v>
      </c>
      <c r="V137" s="99">
        <f>F137-F119</f>
        <v>-652.17999999996391</v>
      </c>
      <c r="W137" s="99">
        <f>G137-G119</f>
        <v>4248.2900000000081</v>
      </c>
      <c r="X137" s="99">
        <f>H137-H119</f>
        <v>3250.6000000000349</v>
      </c>
      <c r="Y137" s="99">
        <f>I137-I119</f>
        <v>345.51000000000931</v>
      </c>
      <c r="Z137" s="99">
        <f>J137-J119</f>
        <v>-16157.619999999966</v>
      </c>
      <c r="AA137" s="99">
        <f>K137-K119</f>
        <v>3596.1100000000442</v>
      </c>
      <c r="AB137" s="99">
        <f>L137-L119</f>
        <v>-12561.509999999893</v>
      </c>
      <c r="AC137" s="99">
        <f>M137-M119</f>
        <v>-10720.029999999912</v>
      </c>
      <c r="AD137" s="99">
        <f>N137-N119</f>
        <v>3030.5800000001909</v>
      </c>
      <c r="AE137" s="99">
        <f>O137-O119</f>
        <v>-7689.4499999997206</v>
      </c>
      <c r="AG137" s="98" t="s">
        <v>14</v>
      </c>
      <c r="AH137" s="99">
        <f>B137-B65</f>
        <v>-26346.270000000019</v>
      </c>
      <c r="AI137" s="99">
        <f>C137-C65</f>
        <v>-11557.880000000012</v>
      </c>
      <c r="AJ137" s="99">
        <f>D137-D65</f>
        <v>-28516.300000000105</v>
      </c>
      <c r="AK137" s="99">
        <f>E137-E65</f>
        <v>-9387.850000000004</v>
      </c>
      <c r="AL137" s="99">
        <f>F137-F65</f>
        <v>9627.3900000000431</v>
      </c>
      <c r="AM137" s="99">
        <f>G137-G65</f>
        <v>7152.2299999999959</v>
      </c>
      <c r="AN137" s="99">
        <f>H137-H65</f>
        <v>17089.249999999971</v>
      </c>
      <c r="AO137" s="99">
        <f>I137-I65</f>
        <v>-309.6299999999901</v>
      </c>
      <c r="AP137" s="99">
        <f>J137-J65</f>
        <v>-37904.150000000023</v>
      </c>
      <c r="AQ137" s="99">
        <f>K137-K65</f>
        <v>16779.620000000054</v>
      </c>
      <c r="AR137" s="99">
        <f>L137-L65</f>
        <v>-21124.52999999997</v>
      </c>
      <c r="AS137" s="99">
        <f>M137-M65</f>
        <v>-34770.849999999889</v>
      </c>
      <c r="AT137" s="99">
        <f>N137-N65</f>
        <v>11014.190000000061</v>
      </c>
      <c r="AU137" s="99">
        <f>O137-O65</f>
        <v>-23756.659999999916</v>
      </c>
    </row>
    <row r="138" spans="1:47" ht="15" thickBot="1">
      <c r="A138" s="4"/>
      <c r="B138" s="40"/>
      <c r="C138" s="41"/>
      <c r="D138" s="41"/>
      <c r="E138" s="41"/>
      <c r="F138" s="40"/>
      <c r="G138" s="41"/>
      <c r="H138" s="41"/>
      <c r="I138" s="41"/>
      <c r="J138" s="41"/>
      <c r="K138" s="41"/>
      <c r="L138" s="41"/>
      <c r="M138" s="41"/>
      <c r="N138" s="41"/>
      <c r="O138" s="41"/>
      <c r="Q138" s="4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G138" s="4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</row>
    <row r="139" spans="1:47" ht="15" thickBot="1">
      <c r="A139" s="42" t="s">
        <v>15</v>
      </c>
      <c r="B139" s="43">
        <v>1016832</v>
      </c>
      <c r="C139" s="44">
        <v>212961.66000000003</v>
      </c>
      <c r="D139" s="44">
        <v>1130641.4500000007</v>
      </c>
      <c r="E139" s="44">
        <v>99152.209999999977</v>
      </c>
      <c r="F139" s="43">
        <v>904356.75999999978</v>
      </c>
      <c r="G139" s="44">
        <v>226857.50000000017</v>
      </c>
      <c r="H139" s="44">
        <v>848452.2699999992</v>
      </c>
      <c r="I139" s="45">
        <v>282761.99000000005</v>
      </c>
      <c r="J139" s="46">
        <f>B139+C139</f>
        <v>1229793.6600000001</v>
      </c>
      <c r="K139" s="46">
        <f>F139+G139</f>
        <v>1131214.26</v>
      </c>
      <c r="L139" s="47">
        <f>J139+K139</f>
        <v>2361007.92</v>
      </c>
      <c r="M139" s="46">
        <v>1761302.4000000022</v>
      </c>
      <c r="N139" s="46">
        <v>1579284.1199999987</v>
      </c>
      <c r="O139" s="47">
        <f>M139+N139</f>
        <v>3340586.5200000009</v>
      </c>
      <c r="Q139" s="101" t="s">
        <v>15</v>
      </c>
      <c r="R139" s="99">
        <f>B139-B121</f>
        <v>7314.8199999992503</v>
      </c>
      <c r="S139" s="99">
        <f>C139-C121</f>
        <v>-6209.5599999998813</v>
      </c>
      <c r="T139" s="99">
        <f>D139-D121</f>
        <v>-1265.0699999991339</v>
      </c>
      <c r="U139" s="99">
        <f>E139-E121</f>
        <v>2370.3300000000017</v>
      </c>
      <c r="V139" s="99">
        <f>F139-F121</f>
        <v>-1483.1799999999348</v>
      </c>
      <c r="W139" s="99">
        <f>G139-G121</f>
        <v>1329.660000000149</v>
      </c>
      <c r="X139" s="99">
        <f>H139-H121</f>
        <v>-18558.790000000736</v>
      </c>
      <c r="Y139" s="99">
        <f>I139-I121</f>
        <v>18405.270000000077</v>
      </c>
      <c r="Z139" s="99">
        <f>J139-J121</f>
        <v>1105.2599999995437</v>
      </c>
      <c r="AA139" s="99">
        <f>K139-K121</f>
        <v>-153.5199999997858</v>
      </c>
      <c r="AB139" s="99">
        <f>L139-L121</f>
        <v>951.73999999929219</v>
      </c>
      <c r="AC139" s="99">
        <f>M139-M121</f>
        <v>-4121.2499999974389</v>
      </c>
      <c r="AD139" s="99">
        <f>N139-N121</f>
        <v>20800.439999998547</v>
      </c>
      <c r="AE139" s="99">
        <f>O139-O121</f>
        <v>16679.190000000875</v>
      </c>
      <c r="AG139" s="101" t="s">
        <v>15</v>
      </c>
      <c r="AH139" s="99">
        <f>B139-B67</f>
        <v>-33559.219999999972</v>
      </c>
      <c r="AI139" s="99">
        <f>C139-C67</f>
        <v>-44447.829999999987</v>
      </c>
      <c r="AJ139" s="99">
        <f>D139-D67</f>
        <v>-57144.819999998668</v>
      </c>
      <c r="AK139" s="99">
        <f>E139-E67</f>
        <v>-20862.230000000083</v>
      </c>
      <c r="AL139" s="99">
        <f>F139-F67</f>
        <v>-34032.000000001048</v>
      </c>
      <c r="AM139" s="99">
        <f>G139-G67</f>
        <v>-35398.14999999979</v>
      </c>
      <c r="AN139" s="99">
        <f>H139-H67</f>
        <v>-42359.350000000908</v>
      </c>
      <c r="AO139" s="99">
        <f>I139-I67</f>
        <v>-27070.799999999814</v>
      </c>
      <c r="AP139" s="99">
        <f>J139-J67</f>
        <v>-78007.049999999814</v>
      </c>
      <c r="AQ139" s="99">
        <f>K139-K67</f>
        <v>-69430.150000000838</v>
      </c>
      <c r="AR139" s="99">
        <f>L139-L67</f>
        <v>-147437.20000000112</v>
      </c>
      <c r="AS139" s="99">
        <f>M139-M67</f>
        <v>-70830.529999997234</v>
      </c>
      <c r="AT139" s="99">
        <f>N139-N67</f>
        <v>-66724.030000001658</v>
      </c>
      <c r="AU139" s="99">
        <f>O139-O67</f>
        <v>-137554.55999999912</v>
      </c>
    </row>
    <row r="140" spans="1:47">
      <c r="A140" s="48"/>
      <c r="B140" s="49"/>
      <c r="C140" s="49"/>
      <c r="D140" s="49"/>
      <c r="E140" s="49"/>
      <c r="F140" s="49"/>
      <c r="G140" s="49"/>
      <c r="H140" s="49"/>
      <c r="I140" s="49"/>
      <c r="J140" s="50"/>
      <c r="K140" s="50"/>
      <c r="L140" s="51"/>
      <c r="M140" s="49"/>
      <c r="N140" s="49"/>
      <c r="O140" s="49"/>
      <c r="Q140" s="102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G140" s="102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</row>
    <row r="142" spans="1:47" ht="15" thickBo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47" ht="29.4" thickBot="1">
      <c r="A143" s="21" t="s">
        <v>9</v>
      </c>
      <c r="B143" s="53" t="s">
        <v>16</v>
      </c>
      <c r="C143" s="54"/>
      <c r="D143" s="55"/>
      <c r="E143" s="56" t="s">
        <v>17</v>
      </c>
      <c r="F143" s="57"/>
      <c r="G143" s="58"/>
      <c r="H143" s="6" t="s">
        <v>18</v>
      </c>
      <c r="I143" s="7"/>
      <c r="J143" s="8"/>
      <c r="K143" s="59" t="s">
        <v>19</v>
      </c>
      <c r="L143" s="60" t="s">
        <v>20</v>
      </c>
      <c r="M143" s="61" t="s">
        <v>21</v>
      </c>
      <c r="N143" s="4"/>
      <c r="O143" s="4"/>
    </row>
    <row r="144" spans="1:47" ht="15" thickBot="1">
      <c r="A144" s="4"/>
      <c r="B144" s="23" t="s">
        <v>8</v>
      </c>
      <c r="C144" s="62" t="s">
        <v>4</v>
      </c>
      <c r="D144" s="63" t="s">
        <v>5</v>
      </c>
      <c r="E144" s="64" t="s">
        <v>8</v>
      </c>
      <c r="F144" s="62" t="s">
        <v>4</v>
      </c>
      <c r="G144" s="63" t="s">
        <v>5</v>
      </c>
      <c r="H144" s="65" t="s">
        <v>8</v>
      </c>
      <c r="I144" s="62" t="s">
        <v>4</v>
      </c>
      <c r="J144" s="63" t="s">
        <v>5</v>
      </c>
      <c r="K144" s="4"/>
      <c r="L144" s="66"/>
      <c r="M144" s="4"/>
      <c r="N144" s="4"/>
      <c r="O144" s="4"/>
    </row>
    <row r="145" spans="1:63" ht="15" thickBot="1">
      <c r="A145" s="34" t="s">
        <v>14</v>
      </c>
      <c r="B145" s="67">
        <f>IF(L137&lt;&gt;0,(C137+G137)/L137,0)</f>
        <v>0.18873114309547856</v>
      </c>
      <c r="C145" s="68">
        <f>IF(J137&lt;&gt;0,C137/J137,0)</f>
        <v>0.17332248179381121</v>
      </c>
      <c r="D145" s="68">
        <f>IF(K137&lt;&gt;0,G137/K137,0)</f>
        <v>0.20053845827817079</v>
      </c>
      <c r="E145" s="67">
        <f>IF(L137&lt;&gt;0,(E137+I137)/L137,0)</f>
        <v>0.16557262085681926</v>
      </c>
      <c r="F145" s="69">
        <f>IF(J137&lt;&gt;0,E137/J137,0)</f>
        <v>8.4054369236228998E-2</v>
      </c>
      <c r="G145" s="68">
        <f>IF(K137&lt;&gt;0,I137/K137,0)</f>
        <v>0.228038247894917</v>
      </c>
      <c r="H145" s="67">
        <f>IF(O137&lt;&gt;0,L137/O137,0)</f>
        <v>0.78283212863538731</v>
      </c>
      <c r="I145" s="69">
        <f>IF(M137&lt;&gt;0,J137/M137,0)</f>
        <v>0.71660481324243186</v>
      </c>
      <c r="J145" s="68">
        <f>IF(N137&lt;&gt;0,K137/N137,0)</f>
        <v>0.84249601406679908</v>
      </c>
      <c r="K145" s="70">
        <f>IF(L137&lt;&gt;0,K137/L137,0)</f>
        <v>0.56616235359118416</v>
      </c>
      <c r="L145" s="70">
        <f>IF(L139&lt;&gt;0,L137/L139,0)</f>
        <v>0.17050574315735462</v>
      </c>
      <c r="M145" s="70">
        <f>IF(O139&lt;&gt;0,O137/O139,0)</f>
        <v>0.15393773426350291</v>
      </c>
      <c r="N145" s="4"/>
      <c r="O145" s="4"/>
    </row>
    <row r="146" spans="1:63" ht="15" thickBot="1">
      <c r="A146" s="4"/>
      <c r="B146" s="71"/>
      <c r="C146" s="72"/>
      <c r="D146" s="72"/>
      <c r="E146" s="71"/>
      <c r="F146" s="72"/>
      <c r="G146" s="72"/>
      <c r="H146" s="71"/>
      <c r="I146" s="72"/>
      <c r="J146" s="72"/>
      <c r="K146" s="71"/>
      <c r="L146" s="71"/>
      <c r="M146" s="71"/>
      <c r="N146" s="4"/>
      <c r="O146" s="4"/>
    </row>
    <row r="147" spans="1:63" ht="15" thickBot="1">
      <c r="A147" s="42" t="s">
        <v>15</v>
      </c>
      <c r="B147" s="73">
        <f>IF(L139&lt;&gt;0,(C139+G139)/L139,0)</f>
        <v>0.18628449158273058</v>
      </c>
      <c r="C147" s="74">
        <f>IF(J139&lt;&gt;0,C139/J139,0)</f>
        <v>0.17316861106602224</v>
      </c>
      <c r="D147" s="74">
        <f>IF(K139&lt;&gt;0,G139/K139,0)</f>
        <v>0.20054335241495291</v>
      </c>
      <c r="E147" s="73">
        <f>IF(L139&lt;&gt;0,(E139+I139)/L139,0)</f>
        <v>0.16175896606056281</v>
      </c>
      <c r="F147" s="75">
        <f>IF(J139&lt;&gt;0,E139/J139,0)</f>
        <v>8.0625078194011809E-2</v>
      </c>
      <c r="G147" s="74">
        <f>IF(K139&lt;&gt;0,I139/K139,0)</f>
        <v>0.24996324745764789</v>
      </c>
      <c r="H147" s="73">
        <f>IF(O139&lt;&gt;0,L139/O139,0)</f>
        <v>0.70676448757267907</v>
      </c>
      <c r="I147" s="75">
        <f>IF(M139&lt;&gt;0,J139/M139,0)</f>
        <v>0.69822970774354165</v>
      </c>
      <c r="J147" s="74">
        <f>IF(N139&lt;&gt;0,K139/N139,0)</f>
        <v>0.71628293204138649</v>
      </c>
      <c r="K147" s="73">
        <f>IF(L139&lt;&gt;0,K139/L139,0)</f>
        <v>0.47912344995437373</v>
      </c>
      <c r="L147" s="73">
        <f>IF(L139&lt;&gt;0,L139/L139,0)</f>
        <v>1</v>
      </c>
      <c r="M147" s="73">
        <f>IF(O139&lt;&gt;0,O139/O139,0)</f>
        <v>1</v>
      </c>
      <c r="N147" s="76"/>
      <c r="O147" s="76"/>
    </row>
    <row r="148" spans="1:63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</row>
    <row r="149" spans="1:63" ht="18">
      <c r="A149" s="2" t="s">
        <v>164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Q149" s="78" t="s">
        <v>34</v>
      </c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G149" s="78" t="s">
        <v>35</v>
      </c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W149" s="78" t="s">
        <v>36</v>
      </c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</row>
    <row r="150" spans="1:63" ht="15" thickBo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Q150" s="79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G150" s="79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W150" s="79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</row>
    <row r="151" spans="1:63" ht="15" thickBot="1">
      <c r="A151" s="5"/>
      <c r="B151" s="6" t="s">
        <v>2</v>
      </c>
      <c r="C151" s="7"/>
      <c r="D151" s="7"/>
      <c r="E151" s="7"/>
      <c r="F151" s="7"/>
      <c r="G151" s="7"/>
      <c r="H151" s="7"/>
      <c r="I151" s="7"/>
      <c r="J151" s="7"/>
      <c r="K151" s="7"/>
      <c r="L151" s="8"/>
      <c r="M151" s="9" t="s">
        <v>3</v>
      </c>
      <c r="N151" s="10"/>
      <c r="O151" s="11"/>
      <c r="Q151" s="80"/>
      <c r="R151" s="81" t="s">
        <v>23</v>
      </c>
      <c r="S151" s="82"/>
      <c r="T151" s="82"/>
      <c r="U151" s="82"/>
      <c r="V151" s="82"/>
      <c r="W151" s="82"/>
      <c r="X151" s="82"/>
      <c r="Y151" s="82"/>
      <c r="Z151" s="82"/>
      <c r="AA151" s="82"/>
      <c r="AB151" s="83"/>
      <c r="AC151" s="84" t="s">
        <v>3</v>
      </c>
      <c r="AD151" s="85"/>
      <c r="AE151" s="86"/>
      <c r="AG151" s="80"/>
      <c r="AH151" s="81" t="s">
        <v>23</v>
      </c>
      <c r="AI151" s="82"/>
      <c r="AJ151" s="82"/>
      <c r="AK151" s="82"/>
      <c r="AL151" s="82"/>
      <c r="AM151" s="82"/>
      <c r="AN151" s="82"/>
      <c r="AO151" s="82"/>
      <c r="AP151" s="82"/>
      <c r="AQ151" s="82"/>
      <c r="AR151" s="83"/>
      <c r="AS151" s="84" t="s">
        <v>3</v>
      </c>
      <c r="AT151" s="85"/>
      <c r="AU151" s="86"/>
      <c r="AW151" s="80"/>
      <c r="AX151" s="81" t="s">
        <v>23</v>
      </c>
      <c r="AY151" s="82"/>
      <c r="AZ151" s="82"/>
      <c r="BA151" s="82"/>
      <c r="BB151" s="82"/>
      <c r="BC151" s="82"/>
      <c r="BD151" s="82"/>
      <c r="BE151" s="82"/>
      <c r="BF151" s="82"/>
      <c r="BG151" s="82"/>
      <c r="BH151" s="83"/>
      <c r="BI151" s="84" t="s">
        <v>3</v>
      </c>
      <c r="BJ151" s="85"/>
      <c r="BK151" s="86"/>
    </row>
    <row r="152" spans="1:63" ht="15" thickBot="1">
      <c r="A152" s="5"/>
      <c r="B152" s="12" t="s">
        <v>4</v>
      </c>
      <c r="C152" s="13"/>
      <c r="D152" s="13"/>
      <c r="E152" s="13"/>
      <c r="F152" s="14" t="s">
        <v>5</v>
      </c>
      <c r="G152" s="15"/>
      <c r="H152" s="15"/>
      <c r="I152" s="16"/>
      <c r="J152" s="17" t="s">
        <v>6</v>
      </c>
      <c r="K152" s="18" t="s">
        <v>7</v>
      </c>
      <c r="L152" s="19" t="s">
        <v>8</v>
      </c>
      <c r="M152" s="17" t="s">
        <v>6</v>
      </c>
      <c r="N152" s="18" t="s">
        <v>7</v>
      </c>
      <c r="O152" s="20" t="s">
        <v>8</v>
      </c>
      <c r="Q152" s="80"/>
      <c r="R152" s="87" t="s">
        <v>4</v>
      </c>
      <c r="S152" s="88"/>
      <c r="T152" s="88"/>
      <c r="U152" s="88"/>
      <c r="V152" s="89" t="s">
        <v>5</v>
      </c>
      <c r="W152" s="90"/>
      <c r="X152" s="90"/>
      <c r="Y152" s="91"/>
      <c r="Z152" s="17" t="s">
        <v>6</v>
      </c>
      <c r="AA152" s="18" t="s">
        <v>7</v>
      </c>
      <c r="AB152" s="19" t="s">
        <v>8</v>
      </c>
      <c r="AC152" s="17" t="s">
        <v>6</v>
      </c>
      <c r="AD152" s="18" t="s">
        <v>7</v>
      </c>
      <c r="AE152" s="20" t="s">
        <v>8</v>
      </c>
      <c r="AG152" s="80"/>
      <c r="AH152" s="87" t="s">
        <v>4</v>
      </c>
      <c r="AI152" s="88"/>
      <c r="AJ152" s="88"/>
      <c r="AK152" s="88"/>
      <c r="AL152" s="89" t="s">
        <v>5</v>
      </c>
      <c r="AM152" s="90"/>
      <c r="AN152" s="90"/>
      <c r="AO152" s="91"/>
      <c r="AP152" s="17" t="s">
        <v>6</v>
      </c>
      <c r="AQ152" s="18" t="s">
        <v>7</v>
      </c>
      <c r="AR152" s="19" t="s">
        <v>8</v>
      </c>
      <c r="AS152" s="17" t="s">
        <v>6</v>
      </c>
      <c r="AT152" s="18" t="s">
        <v>7</v>
      </c>
      <c r="AU152" s="20" t="s">
        <v>8</v>
      </c>
      <c r="AW152" s="80"/>
      <c r="AX152" s="87" t="s">
        <v>4</v>
      </c>
      <c r="AY152" s="88"/>
      <c r="AZ152" s="88"/>
      <c r="BA152" s="88"/>
      <c r="BB152" s="89" t="s">
        <v>5</v>
      </c>
      <c r="BC152" s="90"/>
      <c r="BD152" s="90"/>
      <c r="BE152" s="91"/>
      <c r="BF152" s="17" t="s">
        <v>6</v>
      </c>
      <c r="BG152" s="18" t="s">
        <v>7</v>
      </c>
      <c r="BH152" s="19" t="s">
        <v>8</v>
      </c>
      <c r="BI152" s="17" t="s">
        <v>6</v>
      </c>
      <c r="BJ152" s="18" t="s">
        <v>7</v>
      </c>
      <c r="BK152" s="20" t="s">
        <v>8</v>
      </c>
    </row>
    <row r="153" spans="1:63" ht="15" thickBot="1">
      <c r="A153" s="21" t="s">
        <v>9</v>
      </c>
      <c r="B153" s="22" t="s">
        <v>10</v>
      </c>
      <c r="C153" s="23" t="s">
        <v>11</v>
      </c>
      <c r="D153" s="24" t="s">
        <v>12</v>
      </c>
      <c r="E153" s="25" t="s">
        <v>13</v>
      </c>
      <c r="F153" s="22" t="s">
        <v>10</v>
      </c>
      <c r="G153" s="23" t="s">
        <v>11</v>
      </c>
      <c r="H153" s="24" t="s">
        <v>12</v>
      </c>
      <c r="I153" s="26" t="s">
        <v>13</v>
      </c>
      <c r="J153" s="27"/>
      <c r="K153" s="28"/>
      <c r="L153" s="29"/>
      <c r="M153" s="27"/>
      <c r="N153" s="28"/>
      <c r="O153" s="30"/>
      <c r="Q153" s="92" t="s">
        <v>9</v>
      </c>
      <c r="R153" s="93" t="s">
        <v>10</v>
      </c>
      <c r="S153" s="94" t="s">
        <v>11</v>
      </c>
      <c r="T153" s="95" t="s">
        <v>12</v>
      </c>
      <c r="U153" s="96" t="s">
        <v>13</v>
      </c>
      <c r="V153" s="93" t="s">
        <v>10</v>
      </c>
      <c r="W153" s="94" t="s">
        <v>11</v>
      </c>
      <c r="X153" s="95" t="s">
        <v>12</v>
      </c>
      <c r="Y153" s="97" t="s">
        <v>13</v>
      </c>
      <c r="Z153" s="27"/>
      <c r="AA153" s="28"/>
      <c r="AB153" s="29"/>
      <c r="AC153" s="27"/>
      <c r="AD153" s="28"/>
      <c r="AE153" s="30"/>
      <c r="AG153" s="92" t="s">
        <v>9</v>
      </c>
      <c r="AH153" s="93" t="s">
        <v>10</v>
      </c>
      <c r="AI153" s="94" t="s">
        <v>11</v>
      </c>
      <c r="AJ153" s="95" t="s">
        <v>12</v>
      </c>
      <c r="AK153" s="96" t="s">
        <v>13</v>
      </c>
      <c r="AL153" s="93" t="s">
        <v>10</v>
      </c>
      <c r="AM153" s="94" t="s">
        <v>11</v>
      </c>
      <c r="AN153" s="95" t="s">
        <v>12</v>
      </c>
      <c r="AO153" s="97" t="s">
        <v>13</v>
      </c>
      <c r="AP153" s="27"/>
      <c r="AQ153" s="28"/>
      <c r="AR153" s="29"/>
      <c r="AS153" s="27"/>
      <c r="AT153" s="28"/>
      <c r="AU153" s="30"/>
      <c r="AW153" s="92" t="s">
        <v>9</v>
      </c>
      <c r="AX153" s="93" t="s">
        <v>10</v>
      </c>
      <c r="AY153" s="94" t="s">
        <v>11</v>
      </c>
      <c r="AZ153" s="95" t="s">
        <v>12</v>
      </c>
      <c r="BA153" s="96" t="s">
        <v>13</v>
      </c>
      <c r="BB153" s="93" t="s">
        <v>10</v>
      </c>
      <c r="BC153" s="94" t="s">
        <v>11</v>
      </c>
      <c r="BD153" s="95" t="s">
        <v>12</v>
      </c>
      <c r="BE153" s="97" t="s">
        <v>13</v>
      </c>
      <c r="BF153" s="27"/>
      <c r="BG153" s="28"/>
      <c r="BH153" s="29"/>
      <c r="BI153" s="27"/>
      <c r="BJ153" s="28"/>
      <c r="BK153" s="30"/>
    </row>
    <row r="154" spans="1:63" ht="15" thickBot="1">
      <c r="A154" s="4"/>
      <c r="B154" s="31"/>
      <c r="C154" s="4"/>
      <c r="D154" s="4"/>
      <c r="E154" s="4"/>
      <c r="F154" s="31"/>
      <c r="G154" s="4"/>
      <c r="H154" s="4"/>
      <c r="I154" s="32"/>
      <c r="J154" s="4"/>
      <c r="K154" s="4"/>
      <c r="L154" s="33"/>
      <c r="M154" s="4"/>
      <c r="N154" s="4"/>
      <c r="O154" s="33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</row>
    <row r="155" spans="1:63" ht="15" thickBot="1">
      <c r="A155" s="34" t="s">
        <v>14</v>
      </c>
      <c r="B155" s="35">
        <v>148150.54999999996</v>
      </c>
      <c r="C155" s="36">
        <v>22983.709999999995</v>
      </c>
      <c r="D155" s="36">
        <v>155180.90000000002</v>
      </c>
      <c r="E155" s="36">
        <v>15953.359999999999</v>
      </c>
      <c r="F155" s="35">
        <v>199542.33999999997</v>
      </c>
      <c r="G155" s="36">
        <v>29667.839999999993</v>
      </c>
      <c r="H155" s="36">
        <v>182675.68999999997</v>
      </c>
      <c r="I155" s="37">
        <v>46534.49</v>
      </c>
      <c r="J155" s="38">
        <f>B155+C155</f>
        <v>171134.25999999995</v>
      </c>
      <c r="K155" s="39">
        <f>F155+G155</f>
        <v>229210.17999999996</v>
      </c>
      <c r="L155" s="39">
        <f>J155+K155</f>
        <v>400344.43999999994</v>
      </c>
      <c r="M155" s="38">
        <v>236377.90000000008</v>
      </c>
      <c r="N155" s="39">
        <v>272953.55000000005</v>
      </c>
      <c r="O155" s="39">
        <f>M155+N155</f>
        <v>509331.45000000013</v>
      </c>
      <c r="Q155" s="98" t="s">
        <v>14</v>
      </c>
      <c r="R155" s="99">
        <f>B155-B137</f>
        <v>3772.9499999999534</v>
      </c>
      <c r="S155" s="99">
        <f>C155-C137</f>
        <v>-7286.7199999999975</v>
      </c>
      <c r="T155" s="99">
        <f>D155-D137</f>
        <v>-4787.1999999999534</v>
      </c>
      <c r="U155" s="99">
        <f>E155-E137</f>
        <v>1273.4300000000003</v>
      </c>
      <c r="V155" s="99">
        <f>F155-F137</f>
        <v>17331.159999999945</v>
      </c>
      <c r="W155" s="99">
        <f>G155-G137</f>
        <v>-16038.360000000011</v>
      </c>
      <c r="X155" s="99">
        <f>H155-H137</f>
        <v>6732.1899999999732</v>
      </c>
      <c r="Y155" s="99">
        <f>I155-I137</f>
        <v>-5439.3900000000067</v>
      </c>
      <c r="Z155" s="99">
        <f>J155-J137</f>
        <v>-3513.7700000000477</v>
      </c>
      <c r="AA155" s="99">
        <f>K155-K137</f>
        <v>1292.7999999999302</v>
      </c>
      <c r="AB155" s="99">
        <f>L155-L137</f>
        <v>-2220.9700000000885</v>
      </c>
      <c r="AC155" s="99">
        <f>M155-M137</f>
        <v>-7338.0599999999104</v>
      </c>
      <c r="AD155" s="99">
        <f>N155-N137</f>
        <v>2427.1899999999441</v>
      </c>
      <c r="AE155" s="99">
        <f>O155-O137</f>
        <v>-4910.8699999999371</v>
      </c>
      <c r="AG155" s="98" t="s">
        <v>14</v>
      </c>
      <c r="AH155" s="99">
        <f>B155-B83</f>
        <v>-11669.980000000098</v>
      </c>
      <c r="AI155" s="99">
        <f>C155-C83</f>
        <v>-8829.8900000000031</v>
      </c>
      <c r="AJ155" s="99">
        <f>D155-D83</f>
        <v>-19050.350000000006</v>
      </c>
      <c r="AK155" s="99">
        <f>E155-E83</f>
        <v>-1449.5200000000023</v>
      </c>
      <c r="AL155" s="99">
        <f>F155-F83</f>
        <v>24651.409999999916</v>
      </c>
      <c r="AM155" s="99">
        <f>G155-G83</f>
        <v>-12366.440000000006</v>
      </c>
      <c r="AN155" s="99">
        <f>H155-H83</f>
        <v>15936.77999999997</v>
      </c>
      <c r="AO155" s="99">
        <f>I155-I83</f>
        <v>-3651.8100000000122</v>
      </c>
      <c r="AP155" s="99">
        <f>J155-J83</f>
        <v>-20499.870000000112</v>
      </c>
      <c r="AQ155" s="99">
        <f>K155-K83</f>
        <v>12284.969999999914</v>
      </c>
      <c r="AR155" s="99">
        <f>L155-L83</f>
        <v>-8214.9000000001397</v>
      </c>
      <c r="AS155" s="99">
        <f>M155-M83</f>
        <v>-21184.439999999973</v>
      </c>
      <c r="AT155" s="99">
        <f>N155-N83</f>
        <v>4518.5500000000466</v>
      </c>
      <c r="AU155" s="99">
        <f>O155-O83</f>
        <v>-16665.889999999956</v>
      </c>
      <c r="AW155" s="98" t="s">
        <v>14</v>
      </c>
      <c r="AX155" s="99">
        <f>B155-B11</f>
        <v>-7861.5600000000559</v>
      </c>
      <c r="AY155" s="99">
        <f>C155-C11</f>
        <v>-7698.0800000000054</v>
      </c>
      <c r="AZ155" s="99">
        <f>D155-D11</f>
        <v>-19963.210000000021</v>
      </c>
      <c r="BA155" s="99">
        <f>E155-E11</f>
        <v>4403.5699999999979</v>
      </c>
      <c r="BB155" s="99">
        <f>F155-F11</f>
        <v>22329.849999999948</v>
      </c>
      <c r="BC155" s="99">
        <f>G155-G11</f>
        <v>-4520.7500000000109</v>
      </c>
      <c r="BD155" s="99">
        <f>H155-H11</f>
        <v>16164.799999999959</v>
      </c>
      <c r="BE155" s="99">
        <f>I155-I11</f>
        <v>1644.3000000000029</v>
      </c>
      <c r="BF155" s="99">
        <f>J155-J11</f>
        <v>-15559.640000000072</v>
      </c>
      <c r="BG155" s="99">
        <f>K155-K11</f>
        <v>17809.099999999948</v>
      </c>
      <c r="BH155" s="99">
        <f>L155-L11</f>
        <v>2249.4599999999045</v>
      </c>
      <c r="BI155" s="99">
        <f>M155-M11</f>
        <v>-14546.099999999889</v>
      </c>
      <c r="BJ155" s="99">
        <f>N155-N11</f>
        <v>13924.270000000106</v>
      </c>
      <c r="BK155" s="99">
        <f>O155-O11</f>
        <v>-621.82999999978347</v>
      </c>
    </row>
    <row r="156" spans="1:63" ht="15" thickBot="1">
      <c r="A156" s="4"/>
      <c r="B156" s="40"/>
      <c r="C156" s="41"/>
      <c r="D156" s="41"/>
      <c r="E156" s="41"/>
      <c r="F156" s="40"/>
      <c r="G156" s="41"/>
      <c r="H156" s="41"/>
      <c r="I156" s="41"/>
      <c r="J156" s="41"/>
      <c r="K156" s="41"/>
      <c r="L156" s="41"/>
      <c r="M156" s="41"/>
      <c r="N156" s="41"/>
      <c r="O156" s="41"/>
      <c r="Q156" s="4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G156" s="4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W156" s="4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</row>
    <row r="157" spans="1:63" ht="15" thickBot="1">
      <c r="A157" s="42" t="s">
        <v>15</v>
      </c>
      <c r="B157" s="43">
        <v>1039329.2800000005</v>
      </c>
      <c r="C157" s="44">
        <v>201843.55999999997</v>
      </c>
      <c r="D157" s="44">
        <v>1136879.1300000001</v>
      </c>
      <c r="E157" s="44">
        <v>104293.71</v>
      </c>
      <c r="F157" s="43">
        <v>912808.40000000037</v>
      </c>
      <c r="G157" s="44">
        <v>223406.06999999992</v>
      </c>
      <c r="H157" s="44">
        <v>864882.4</v>
      </c>
      <c r="I157" s="45">
        <v>271332.06999999989</v>
      </c>
      <c r="J157" s="46">
        <f>B157+C157</f>
        <v>1241172.8400000005</v>
      </c>
      <c r="K157" s="46">
        <f>F157+G157</f>
        <v>1136214.4700000002</v>
      </c>
      <c r="L157" s="47">
        <f>J157+K157</f>
        <v>2377387.3100000005</v>
      </c>
      <c r="M157" s="46">
        <v>1771663.3000000017</v>
      </c>
      <c r="N157" s="46">
        <v>1602196.87</v>
      </c>
      <c r="O157" s="47">
        <f>M157+N157</f>
        <v>3373860.1700000018</v>
      </c>
      <c r="Q157" s="101" t="s">
        <v>15</v>
      </c>
      <c r="R157" s="99">
        <f>B157-B139</f>
        <v>22497.280000000494</v>
      </c>
      <c r="S157" s="99">
        <f>C157-C139</f>
        <v>-11118.100000000064</v>
      </c>
      <c r="T157" s="99">
        <f>D157-D139</f>
        <v>6237.6799999994691</v>
      </c>
      <c r="U157" s="99">
        <f>E157-E139</f>
        <v>5141.5000000000291</v>
      </c>
      <c r="V157" s="99">
        <f>F157-F139</f>
        <v>8451.640000000596</v>
      </c>
      <c r="W157" s="99">
        <f>G157-G139</f>
        <v>-3451.4300000002549</v>
      </c>
      <c r="X157" s="99">
        <f>H157-H139</f>
        <v>16430.13000000082</v>
      </c>
      <c r="Y157" s="99">
        <f>I157-I139</f>
        <v>-11429.920000000158</v>
      </c>
      <c r="Z157" s="99">
        <f>J157-J139</f>
        <v>11379.1800000004</v>
      </c>
      <c r="AA157" s="99">
        <f>K157-K139</f>
        <v>5000.2100000001956</v>
      </c>
      <c r="AB157" s="99">
        <f>L157-L139</f>
        <v>16379.390000000596</v>
      </c>
      <c r="AC157" s="99">
        <f>M157-M139</f>
        <v>10360.899999999441</v>
      </c>
      <c r="AD157" s="99">
        <f>N157-N139</f>
        <v>22912.750000001397</v>
      </c>
      <c r="AE157" s="99">
        <f>O157-O139</f>
        <v>33273.650000000838</v>
      </c>
      <c r="AG157" s="101" t="s">
        <v>15</v>
      </c>
      <c r="AH157" s="99">
        <f>B157-B85</f>
        <v>3423.2400000011548</v>
      </c>
      <c r="AI157" s="99">
        <f>C157-C85</f>
        <v>-50298.96000000005</v>
      </c>
      <c r="AJ157" s="99">
        <f>D157-D85</f>
        <v>-28050.209999999963</v>
      </c>
      <c r="AK157" s="99">
        <f>E157-E85</f>
        <v>-18825.509999999995</v>
      </c>
      <c r="AL157" s="99">
        <f>F157-F85</f>
        <v>-32684.319999999367</v>
      </c>
      <c r="AM157" s="99">
        <f>G157-G85</f>
        <v>-8489.2300000001269</v>
      </c>
      <c r="AN157" s="99">
        <f>H157-H85</f>
        <v>-17881.269999999786</v>
      </c>
      <c r="AO157" s="99">
        <f>I157-I85</f>
        <v>-23292.280000000203</v>
      </c>
      <c r="AP157" s="99">
        <f>J157-J85</f>
        <v>-46875.719999998808</v>
      </c>
      <c r="AQ157" s="99">
        <f>K157-K85</f>
        <v>-41173.549999999581</v>
      </c>
      <c r="AR157" s="99">
        <f>L157-L85</f>
        <v>-88049.269999998622</v>
      </c>
      <c r="AS157" s="99">
        <f>M157-M85</f>
        <v>-47104.139999998035</v>
      </c>
      <c r="AT157" s="99">
        <f>N157-N85</f>
        <v>-30192.590000001015</v>
      </c>
      <c r="AU157" s="99">
        <f>O157-O85</f>
        <v>-77296.72999999905</v>
      </c>
      <c r="AW157" s="101" t="s">
        <v>15</v>
      </c>
      <c r="AX157" s="99">
        <f>B157-B13</f>
        <v>29305.160000000848</v>
      </c>
      <c r="AY157" s="99">
        <f>C157-C13</f>
        <v>-59525.21000000005</v>
      </c>
      <c r="AZ157" s="99">
        <f>D157-D13</f>
        <v>-34296.600000000559</v>
      </c>
      <c r="BA157" s="99">
        <f>E157-E13</f>
        <v>4076.5499999999884</v>
      </c>
      <c r="BB157" s="99">
        <f>F157-F13</f>
        <v>1924.1099999995204</v>
      </c>
      <c r="BC157" s="99">
        <f>G157-G13</f>
        <v>-6165.0699999999197</v>
      </c>
      <c r="BD157" s="99">
        <f>H157-H13</f>
        <v>7987.18999999878</v>
      </c>
      <c r="BE157" s="99">
        <f>I157-I13</f>
        <v>-12228.150000000023</v>
      </c>
      <c r="BF157" s="99">
        <f>J157-J13</f>
        <v>-30220.049999999115</v>
      </c>
      <c r="BG157" s="99">
        <f>K157-K13</f>
        <v>-4240.9600000004284</v>
      </c>
      <c r="BH157" s="99">
        <f>L157-L13</f>
        <v>-34461.009999999776</v>
      </c>
      <c r="BI157" s="99">
        <f>M157-M13</f>
        <v>-15813.039999999106</v>
      </c>
      <c r="BJ157" s="99">
        <f>N157-N13</f>
        <v>-1312.8300000012387</v>
      </c>
      <c r="BK157" s="99">
        <f>O157-O13</f>
        <v>-17125.870000000112</v>
      </c>
    </row>
    <row r="158" spans="1:63">
      <c r="A158" s="48"/>
      <c r="B158" s="49"/>
      <c r="C158" s="49"/>
      <c r="D158" s="49"/>
      <c r="E158" s="49"/>
      <c r="F158" s="49"/>
      <c r="G158" s="49"/>
      <c r="H158" s="49"/>
      <c r="I158" s="49"/>
      <c r="J158" s="50"/>
      <c r="K158" s="50"/>
      <c r="L158" s="51"/>
      <c r="M158" s="49"/>
      <c r="N158" s="49"/>
      <c r="O158" s="49"/>
      <c r="Q158" s="102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G158" s="102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W158" s="102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</row>
    <row r="159" spans="1:6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63" ht="15" thickBo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63" ht="29.4" thickBot="1">
      <c r="A161" s="21" t="s">
        <v>9</v>
      </c>
      <c r="B161" s="53" t="s">
        <v>16</v>
      </c>
      <c r="C161" s="54"/>
      <c r="D161" s="55"/>
      <c r="E161" s="56" t="s">
        <v>17</v>
      </c>
      <c r="F161" s="57"/>
      <c r="G161" s="58"/>
      <c r="H161" s="6" t="s">
        <v>18</v>
      </c>
      <c r="I161" s="7"/>
      <c r="J161" s="8"/>
      <c r="K161" s="59" t="s">
        <v>19</v>
      </c>
      <c r="L161" s="60" t="s">
        <v>20</v>
      </c>
      <c r="M161" s="61" t="s">
        <v>21</v>
      </c>
      <c r="N161" s="4"/>
      <c r="O161" s="4"/>
    </row>
    <row r="162" spans="1:63" ht="15" thickBot="1">
      <c r="A162" s="4"/>
      <c r="B162" s="23" t="s">
        <v>8</v>
      </c>
      <c r="C162" s="62" t="s">
        <v>4</v>
      </c>
      <c r="D162" s="63" t="s">
        <v>5</v>
      </c>
      <c r="E162" s="64" t="s">
        <v>8</v>
      </c>
      <c r="F162" s="62" t="s">
        <v>4</v>
      </c>
      <c r="G162" s="63" t="s">
        <v>5</v>
      </c>
      <c r="H162" s="65" t="s">
        <v>8</v>
      </c>
      <c r="I162" s="62" t="s">
        <v>4</v>
      </c>
      <c r="J162" s="63" t="s">
        <v>5</v>
      </c>
      <c r="K162" s="4"/>
      <c r="L162" s="66"/>
      <c r="M162" s="4"/>
      <c r="N162" s="4"/>
      <c r="O162" s="4"/>
    </row>
    <row r="163" spans="1:63" ht="15" thickBot="1">
      <c r="A163" s="34" t="s">
        <v>14</v>
      </c>
      <c r="B163" s="67">
        <f>IF(L155&lt;&gt;0,(C155+G155)/L155,0)</f>
        <v>0.13151562689368185</v>
      </c>
      <c r="C163" s="68">
        <f>IF(J155&lt;&gt;0,C155/J155,0)</f>
        <v>0.1343022139459393</v>
      </c>
      <c r="D163" s="68">
        <f>IF(K155&lt;&gt;0,G155/K155,0)</f>
        <v>0.12943508879055896</v>
      </c>
      <c r="E163" s="67">
        <f>IF(L155&lt;&gt;0,(E155+I155)/L155,0)</f>
        <v>0.15608522001704334</v>
      </c>
      <c r="F163" s="69">
        <f>IF(J155&lt;&gt;0,E155/J155,0)</f>
        <v>9.322131056633548E-2</v>
      </c>
      <c r="G163" s="68">
        <f>IF(K155&lt;&gt;0,I155/K155,0)</f>
        <v>0.20302104382972871</v>
      </c>
      <c r="H163" s="67">
        <f>IF(O155&lt;&gt;0,L155/O155,0)</f>
        <v>0.78601947710081488</v>
      </c>
      <c r="I163" s="69">
        <f>IF(M155&lt;&gt;0,J155/M155,0)</f>
        <v>0.72398587177566043</v>
      </c>
      <c r="J163" s="68">
        <f>IF(N155&lt;&gt;0,K155/N155,0)</f>
        <v>0.83974060787998517</v>
      </c>
      <c r="K163" s="70">
        <f>IF(L155&lt;&gt;0,K155/L155,0)</f>
        <v>0.57253244231392342</v>
      </c>
      <c r="L163" s="70">
        <f>IF(L157&lt;&gt;0,L155/L157,0)</f>
        <v>0.16839681036238047</v>
      </c>
      <c r="M163" s="70">
        <f>IF(O157&lt;&gt;0,O155/O157,0)</f>
        <v>0.15096400690488601</v>
      </c>
      <c r="N163" s="4"/>
      <c r="O163" s="4"/>
    </row>
    <row r="164" spans="1:63" ht="15" thickBot="1">
      <c r="A164" s="4"/>
      <c r="B164" s="71"/>
      <c r="C164" s="72"/>
      <c r="D164" s="72"/>
      <c r="E164" s="71"/>
      <c r="F164" s="72"/>
      <c r="G164" s="72"/>
      <c r="H164" s="71"/>
      <c r="I164" s="72"/>
      <c r="J164" s="72"/>
      <c r="K164" s="71"/>
      <c r="L164" s="71"/>
      <c r="M164" s="71"/>
      <c r="N164" s="4"/>
      <c r="O164" s="4"/>
    </row>
    <row r="165" spans="1:63" ht="15" thickBot="1">
      <c r="A165" s="42" t="s">
        <v>15</v>
      </c>
      <c r="B165" s="73">
        <f>IF(L157&lt;&gt;0,(C157+G157)/L157,0)</f>
        <v>0.17887267598816273</v>
      </c>
      <c r="C165" s="74">
        <f>IF(J157&lt;&gt;0,C157/J157,0)</f>
        <v>0.16262324915198748</v>
      </c>
      <c r="D165" s="74">
        <f>IF(K157&lt;&gt;0,G157/K157,0)</f>
        <v>0.19662315161326882</v>
      </c>
      <c r="E165" s="73">
        <f>IF(L157&lt;&gt;0,(E157+I157)/L157,0)</f>
        <v>0.157999404817215</v>
      </c>
      <c r="F165" s="75">
        <f>IF(J157&lt;&gt;0,E157/J157,0)</f>
        <v>8.4028353375827952E-2</v>
      </c>
      <c r="G165" s="74">
        <f>IF(K157&lt;&gt;0,I157/K157,0)</f>
        <v>0.23880356848474202</v>
      </c>
      <c r="H165" s="73">
        <f>IF(O157&lt;&gt;0,L157/O157,0)</f>
        <v>0.70464903410623547</v>
      </c>
      <c r="I165" s="75">
        <f>IF(M157&lt;&gt;0,J157/M157,0)</f>
        <v>0.70056925602059905</v>
      </c>
      <c r="J165" s="74">
        <f>IF(N157&lt;&gt;0,K157/N157,0)</f>
        <v>0.70916033558347924</v>
      </c>
      <c r="K165" s="73">
        <f>IF(L157&lt;&gt;0,K157/L157,0)</f>
        <v>0.47792568977748939</v>
      </c>
      <c r="L165" s="73">
        <f>IF(L157&lt;&gt;0,L157/L157,0)</f>
        <v>1</v>
      </c>
      <c r="M165" s="73">
        <f>IF(O157&lt;&gt;0,O157/O157,0)</f>
        <v>1</v>
      </c>
      <c r="N165" s="76"/>
      <c r="O165" s="76"/>
    </row>
    <row r="166" spans="1:63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</row>
    <row r="167" spans="1:63" ht="18">
      <c r="A167" s="2" t="s">
        <v>165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Q167" s="78" t="s">
        <v>37</v>
      </c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G167" s="78" t="s">
        <v>38</v>
      </c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W167" s="78" t="s">
        <v>39</v>
      </c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</row>
    <row r="168" spans="1:63" ht="15" thickBo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Q168" s="79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G168" s="79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W168" s="79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</row>
    <row r="169" spans="1:63" ht="15" thickBot="1">
      <c r="A169" s="5"/>
      <c r="B169" s="6" t="s">
        <v>2</v>
      </c>
      <c r="C169" s="7"/>
      <c r="D169" s="7"/>
      <c r="E169" s="7"/>
      <c r="F169" s="7"/>
      <c r="G169" s="7"/>
      <c r="H169" s="7"/>
      <c r="I169" s="7"/>
      <c r="J169" s="7"/>
      <c r="K169" s="7"/>
      <c r="L169" s="8"/>
      <c r="M169" s="9" t="s">
        <v>3</v>
      </c>
      <c r="N169" s="10"/>
      <c r="O169" s="11"/>
      <c r="Q169" s="80"/>
      <c r="R169" s="81" t="s">
        <v>23</v>
      </c>
      <c r="S169" s="82"/>
      <c r="T169" s="82"/>
      <c r="U169" s="82"/>
      <c r="V169" s="82"/>
      <c r="W169" s="82"/>
      <c r="X169" s="82"/>
      <c r="Y169" s="82"/>
      <c r="Z169" s="82"/>
      <c r="AA169" s="82"/>
      <c r="AB169" s="83"/>
      <c r="AC169" s="84" t="s">
        <v>3</v>
      </c>
      <c r="AD169" s="85"/>
      <c r="AE169" s="86"/>
      <c r="AG169" s="80"/>
      <c r="AH169" s="81" t="s">
        <v>23</v>
      </c>
      <c r="AI169" s="82"/>
      <c r="AJ169" s="82"/>
      <c r="AK169" s="82"/>
      <c r="AL169" s="82"/>
      <c r="AM169" s="82"/>
      <c r="AN169" s="82"/>
      <c r="AO169" s="82"/>
      <c r="AP169" s="82"/>
      <c r="AQ169" s="82"/>
      <c r="AR169" s="83"/>
      <c r="AS169" s="84" t="s">
        <v>3</v>
      </c>
      <c r="AT169" s="85"/>
      <c r="AU169" s="86"/>
      <c r="AW169" s="80"/>
      <c r="AX169" s="81" t="s">
        <v>23</v>
      </c>
      <c r="AY169" s="82"/>
      <c r="AZ169" s="82"/>
      <c r="BA169" s="82"/>
      <c r="BB169" s="82"/>
      <c r="BC169" s="82"/>
      <c r="BD169" s="82"/>
      <c r="BE169" s="82"/>
      <c r="BF169" s="82"/>
      <c r="BG169" s="82"/>
      <c r="BH169" s="83"/>
      <c r="BI169" s="84" t="s">
        <v>3</v>
      </c>
      <c r="BJ169" s="85"/>
      <c r="BK169" s="86"/>
    </row>
    <row r="170" spans="1:63" ht="15" thickBot="1">
      <c r="A170" s="5"/>
      <c r="B170" s="12" t="s">
        <v>4</v>
      </c>
      <c r="C170" s="13"/>
      <c r="D170" s="13"/>
      <c r="E170" s="13"/>
      <c r="F170" s="14" t="s">
        <v>5</v>
      </c>
      <c r="G170" s="15"/>
      <c r="H170" s="15"/>
      <c r="I170" s="16"/>
      <c r="J170" s="17" t="s">
        <v>6</v>
      </c>
      <c r="K170" s="18" t="s">
        <v>7</v>
      </c>
      <c r="L170" s="19" t="s">
        <v>8</v>
      </c>
      <c r="M170" s="17" t="s">
        <v>6</v>
      </c>
      <c r="N170" s="18" t="s">
        <v>7</v>
      </c>
      <c r="O170" s="20" t="s">
        <v>8</v>
      </c>
      <c r="Q170" s="80"/>
      <c r="R170" s="87" t="s">
        <v>4</v>
      </c>
      <c r="S170" s="88"/>
      <c r="T170" s="88"/>
      <c r="U170" s="88"/>
      <c r="V170" s="89" t="s">
        <v>5</v>
      </c>
      <c r="W170" s="90"/>
      <c r="X170" s="90"/>
      <c r="Y170" s="91"/>
      <c r="Z170" s="17" t="s">
        <v>6</v>
      </c>
      <c r="AA170" s="18" t="s">
        <v>7</v>
      </c>
      <c r="AB170" s="19" t="s">
        <v>8</v>
      </c>
      <c r="AC170" s="17" t="s">
        <v>6</v>
      </c>
      <c r="AD170" s="18" t="s">
        <v>7</v>
      </c>
      <c r="AE170" s="20" t="s">
        <v>8</v>
      </c>
      <c r="AG170" s="80"/>
      <c r="AH170" s="87" t="s">
        <v>4</v>
      </c>
      <c r="AI170" s="88"/>
      <c r="AJ170" s="88"/>
      <c r="AK170" s="88"/>
      <c r="AL170" s="89" t="s">
        <v>5</v>
      </c>
      <c r="AM170" s="90"/>
      <c r="AN170" s="90"/>
      <c r="AO170" s="91"/>
      <c r="AP170" s="17" t="s">
        <v>6</v>
      </c>
      <c r="AQ170" s="18" t="s">
        <v>7</v>
      </c>
      <c r="AR170" s="19" t="s">
        <v>8</v>
      </c>
      <c r="AS170" s="17" t="s">
        <v>6</v>
      </c>
      <c r="AT170" s="18" t="s">
        <v>7</v>
      </c>
      <c r="AU170" s="20" t="s">
        <v>8</v>
      </c>
      <c r="AW170" s="80"/>
      <c r="AX170" s="87" t="s">
        <v>4</v>
      </c>
      <c r="AY170" s="88"/>
      <c r="AZ170" s="88"/>
      <c r="BA170" s="88"/>
      <c r="BB170" s="89" t="s">
        <v>5</v>
      </c>
      <c r="BC170" s="90"/>
      <c r="BD170" s="90"/>
      <c r="BE170" s="91"/>
      <c r="BF170" s="17" t="s">
        <v>6</v>
      </c>
      <c r="BG170" s="18" t="s">
        <v>7</v>
      </c>
      <c r="BH170" s="19" t="s">
        <v>8</v>
      </c>
      <c r="BI170" s="17" t="s">
        <v>6</v>
      </c>
      <c r="BJ170" s="18" t="s">
        <v>7</v>
      </c>
      <c r="BK170" s="20" t="s">
        <v>8</v>
      </c>
    </row>
    <row r="171" spans="1:63" ht="15" thickBot="1">
      <c r="A171" s="21" t="s">
        <v>9</v>
      </c>
      <c r="B171" s="22" t="s">
        <v>10</v>
      </c>
      <c r="C171" s="23" t="s">
        <v>11</v>
      </c>
      <c r="D171" s="24" t="s">
        <v>12</v>
      </c>
      <c r="E171" s="25" t="s">
        <v>13</v>
      </c>
      <c r="F171" s="22" t="s">
        <v>10</v>
      </c>
      <c r="G171" s="23" t="s">
        <v>11</v>
      </c>
      <c r="H171" s="24" t="s">
        <v>12</v>
      </c>
      <c r="I171" s="26" t="s">
        <v>13</v>
      </c>
      <c r="J171" s="27"/>
      <c r="K171" s="28"/>
      <c r="L171" s="29"/>
      <c r="M171" s="27"/>
      <c r="N171" s="28"/>
      <c r="O171" s="30"/>
      <c r="Q171" s="92" t="s">
        <v>9</v>
      </c>
      <c r="R171" s="93" t="s">
        <v>10</v>
      </c>
      <c r="S171" s="94" t="s">
        <v>11</v>
      </c>
      <c r="T171" s="95" t="s">
        <v>12</v>
      </c>
      <c r="U171" s="96" t="s">
        <v>13</v>
      </c>
      <c r="V171" s="93" t="s">
        <v>10</v>
      </c>
      <c r="W171" s="94" t="s">
        <v>11</v>
      </c>
      <c r="X171" s="95" t="s">
        <v>12</v>
      </c>
      <c r="Y171" s="97" t="s">
        <v>13</v>
      </c>
      <c r="Z171" s="27"/>
      <c r="AA171" s="28"/>
      <c r="AB171" s="29"/>
      <c r="AC171" s="27"/>
      <c r="AD171" s="28"/>
      <c r="AE171" s="30"/>
      <c r="AG171" s="92" t="s">
        <v>9</v>
      </c>
      <c r="AH171" s="93" t="s">
        <v>10</v>
      </c>
      <c r="AI171" s="94" t="s">
        <v>11</v>
      </c>
      <c r="AJ171" s="95" t="s">
        <v>12</v>
      </c>
      <c r="AK171" s="96" t="s">
        <v>13</v>
      </c>
      <c r="AL171" s="93" t="s">
        <v>10</v>
      </c>
      <c r="AM171" s="94" t="s">
        <v>11</v>
      </c>
      <c r="AN171" s="95" t="s">
        <v>12</v>
      </c>
      <c r="AO171" s="97" t="s">
        <v>13</v>
      </c>
      <c r="AP171" s="27"/>
      <c r="AQ171" s="28"/>
      <c r="AR171" s="29"/>
      <c r="AS171" s="27"/>
      <c r="AT171" s="28"/>
      <c r="AU171" s="30"/>
      <c r="AW171" s="92" t="s">
        <v>9</v>
      </c>
      <c r="AX171" s="93" t="s">
        <v>10</v>
      </c>
      <c r="AY171" s="94" t="s">
        <v>11</v>
      </c>
      <c r="AZ171" s="95" t="s">
        <v>12</v>
      </c>
      <c r="BA171" s="96" t="s">
        <v>13</v>
      </c>
      <c r="BB171" s="93" t="s">
        <v>10</v>
      </c>
      <c r="BC171" s="94" t="s">
        <v>11</v>
      </c>
      <c r="BD171" s="95" t="s">
        <v>12</v>
      </c>
      <c r="BE171" s="97" t="s">
        <v>13</v>
      </c>
      <c r="BF171" s="27"/>
      <c r="BG171" s="28"/>
      <c r="BH171" s="29"/>
      <c r="BI171" s="27"/>
      <c r="BJ171" s="28"/>
      <c r="BK171" s="30"/>
    </row>
    <row r="172" spans="1:63" ht="15" thickBot="1">
      <c r="A172" s="4"/>
      <c r="B172" s="31"/>
      <c r="C172" s="4"/>
      <c r="D172" s="4"/>
      <c r="E172" s="4"/>
      <c r="F172" s="31"/>
      <c r="G172" s="4"/>
      <c r="H172" s="4"/>
      <c r="I172" s="32"/>
      <c r="J172" s="4"/>
      <c r="K172" s="4"/>
      <c r="L172" s="33"/>
      <c r="M172" s="4"/>
      <c r="N172" s="4"/>
      <c r="O172" s="33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</row>
    <row r="173" spans="1:63" ht="15" thickBot="1">
      <c r="A173" s="34" t="s">
        <v>14</v>
      </c>
      <c r="B173" s="35">
        <v>145040</v>
      </c>
      <c r="C173" s="36">
        <v>27439</v>
      </c>
      <c r="D173" s="36">
        <v>156326</v>
      </c>
      <c r="E173" s="36">
        <v>16153</v>
      </c>
      <c r="F173" s="35">
        <v>190525</v>
      </c>
      <c r="G173" s="36">
        <v>27022</v>
      </c>
      <c r="H173" s="36">
        <v>175604</v>
      </c>
      <c r="I173" s="37">
        <v>41944</v>
      </c>
      <c r="J173" s="38">
        <f>B173+C173</f>
        <v>172479</v>
      </c>
      <c r="K173" s="39">
        <f>F173+G173</f>
        <v>217547</v>
      </c>
      <c r="L173" s="39">
        <f>J173+K173</f>
        <v>390026</v>
      </c>
      <c r="M173" s="38">
        <v>227450</v>
      </c>
      <c r="N173" s="39">
        <v>261582</v>
      </c>
      <c r="O173" s="39">
        <f>M173+N173</f>
        <v>489032</v>
      </c>
      <c r="Q173" s="98" t="s">
        <v>14</v>
      </c>
      <c r="R173" s="99">
        <f>B173-B155</f>
        <v>-3110.5499999999593</v>
      </c>
      <c r="S173" s="99">
        <f>C173-C155</f>
        <v>4455.2900000000045</v>
      </c>
      <c r="T173" s="99">
        <f>D173-D155</f>
        <v>1145.0999999999767</v>
      </c>
      <c r="U173" s="99">
        <f>E173-E155</f>
        <v>199.64000000000124</v>
      </c>
      <c r="V173" s="99">
        <f>F173-F155</f>
        <v>-9017.3399999999674</v>
      </c>
      <c r="W173" s="99">
        <f>G173-G155</f>
        <v>-2645.8399999999929</v>
      </c>
      <c r="X173" s="99">
        <f>H173-H155</f>
        <v>-7071.6899999999732</v>
      </c>
      <c r="Y173" s="99">
        <f>I173-I155</f>
        <v>-4590.489999999998</v>
      </c>
      <c r="Z173" s="99">
        <f>J173-J155</f>
        <v>1344.7400000000489</v>
      </c>
      <c r="AA173" s="99">
        <f>K173-K155</f>
        <v>-11663.179999999964</v>
      </c>
      <c r="AB173" s="99">
        <f>L173-L155</f>
        <v>-10318.439999999944</v>
      </c>
      <c r="AC173" s="99">
        <f>M173-M155</f>
        <v>-8927.9000000000815</v>
      </c>
      <c r="AD173" s="99">
        <f>N173-N155</f>
        <v>-11371.550000000047</v>
      </c>
      <c r="AE173" s="99">
        <f>O173-O155</f>
        <v>-20299.450000000128</v>
      </c>
      <c r="AG173" s="98" t="s">
        <v>14</v>
      </c>
      <c r="AH173" s="99">
        <f>B173-B101</f>
        <v>-10746.860000000044</v>
      </c>
      <c r="AI173" s="99">
        <f>C173-C101</f>
        <v>1772.0699999999924</v>
      </c>
      <c r="AJ173" s="99">
        <f>D173-D101</f>
        <v>-13652.000000000087</v>
      </c>
      <c r="AK173" s="99">
        <f>E173-E101</f>
        <v>4677.2100000000009</v>
      </c>
      <c r="AL173" s="99">
        <f>F173-F101</f>
        <v>26891.789999999979</v>
      </c>
      <c r="AM173" s="99">
        <f>G173-G101</f>
        <v>-9801.18</v>
      </c>
      <c r="AN173" s="99">
        <f>H173-H101</f>
        <v>18391.799999999988</v>
      </c>
      <c r="AO173" s="99">
        <f>I173-I101</f>
        <v>-1300.1900000000023</v>
      </c>
      <c r="AP173" s="99">
        <f>J173-J101</f>
        <v>-8974.7900000000373</v>
      </c>
      <c r="AQ173" s="99">
        <f>K173-K101</f>
        <v>17090.609999999986</v>
      </c>
      <c r="AR173" s="99">
        <f>L173-L101</f>
        <v>8115.8199999999488</v>
      </c>
      <c r="AS173" s="99">
        <f>M173-M101</f>
        <v>-15935.139999999956</v>
      </c>
      <c r="AT173" s="99">
        <f>N173-N101</f>
        <v>24746.980000000069</v>
      </c>
      <c r="AU173" s="99">
        <f>O173-O101</f>
        <v>8811.8400000000838</v>
      </c>
      <c r="AW173" s="98" t="s">
        <v>14</v>
      </c>
      <c r="AX173" s="99">
        <f>B173-B29</f>
        <v>-10165.529999999999</v>
      </c>
      <c r="AY173" s="99">
        <f>C173-C29</f>
        <v>-4710.0400000000009</v>
      </c>
      <c r="AZ173" s="99">
        <f>D173-D29</f>
        <v>-17980.619999999908</v>
      </c>
      <c r="BA173" s="99">
        <f>E173-E29</f>
        <v>3105.0499999999993</v>
      </c>
      <c r="BB173" s="99">
        <f>F173-F29</f>
        <v>12120.459999999992</v>
      </c>
      <c r="BC173" s="99">
        <f>G173-G29</f>
        <v>-8095.9500000000044</v>
      </c>
      <c r="BD173" s="99">
        <f>H173-H29</f>
        <v>13959.309999999939</v>
      </c>
      <c r="BE173" s="99">
        <f>I173-I29</f>
        <v>-9933.7999999999884</v>
      </c>
      <c r="BF173" s="99">
        <f>J173-J29</f>
        <v>-14875.570000000007</v>
      </c>
      <c r="BG173" s="99">
        <f>K173-K29</f>
        <v>4024.5099999999802</v>
      </c>
      <c r="BH173" s="99">
        <f>L173-L29</f>
        <v>-10851.060000000056</v>
      </c>
      <c r="BI173" s="99">
        <f>M173-M29</f>
        <v>-27086.770000000019</v>
      </c>
      <c r="BJ173" s="99">
        <f>N173-N29</f>
        <v>-5619.5499999998719</v>
      </c>
      <c r="BK173" s="99">
        <f>O173-O29</f>
        <v>-32706.319999999891</v>
      </c>
    </row>
    <row r="174" spans="1:63" ht="15" thickBot="1">
      <c r="A174" s="4"/>
      <c r="B174" s="40"/>
      <c r="C174" s="41"/>
      <c r="D174" s="41"/>
      <c r="E174" s="41"/>
      <c r="F174" s="40"/>
      <c r="G174" s="41"/>
      <c r="H174" s="41"/>
      <c r="I174" s="41"/>
      <c r="J174" s="41"/>
      <c r="K174" s="41"/>
      <c r="L174" s="41"/>
      <c r="M174" s="41"/>
      <c r="N174" s="41"/>
      <c r="O174" s="41"/>
      <c r="Q174" s="4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G174" s="4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W174" s="4"/>
      <c r="AX174" s="100"/>
      <c r="AY174" s="100"/>
      <c r="AZ174" s="100"/>
      <c r="BA174" s="100"/>
      <c r="BB174" s="100"/>
      <c r="BC174" s="100"/>
      <c r="BD174" s="100"/>
      <c r="BE174" s="100"/>
      <c r="BF174" s="100"/>
      <c r="BG174" s="100"/>
      <c r="BH174" s="100"/>
      <c r="BI174" s="100"/>
      <c r="BJ174" s="100"/>
      <c r="BK174" s="100"/>
    </row>
    <row r="175" spans="1:63" ht="15" thickBot="1">
      <c r="A175" s="42" t="s">
        <v>15</v>
      </c>
      <c r="B175" s="43">
        <v>1046962</v>
      </c>
      <c r="C175" s="44">
        <v>221712</v>
      </c>
      <c r="D175" s="44">
        <v>1162477</v>
      </c>
      <c r="E175" s="44">
        <v>106189</v>
      </c>
      <c r="F175" s="43">
        <v>878732</v>
      </c>
      <c r="G175" s="44">
        <v>247446</v>
      </c>
      <c r="H175" s="44">
        <v>846822</v>
      </c>
      <c r="I175" s="45">
        <v>279357</v>
      </c>
      <c r="J175" s="46">
        <f>B175+C175</f>
        <v>1268674</v>
      </c>
      <c r="K175" s="46">
        <f>F175+G175</f>
        <v>1126178</v>
      </c>
      <c r="L175" s="47">
        <f>J175+K175</f>
        <v>2394852</v>
      </c>
      <c r="M175" s="46">
        <v>1807633</v>
      </c>
      <c r="N175" s="46">
        <v>1609495</v>
      </c>
      <c r="O175" s="47">
        <f>M175+N175</f>
        <v>3417128</v>
      </c>
      <c r="Q175" s="101" t="s">
        <v>15</v>
      </c>
      <c r="R175" s="99">
        <f>B175-B157</f>
        <v>7632.7199999995064</v>
      </c>
      <c r="S175" s="99">
        <f>C175-C157</f>
        <v>19868.440000000031</v>
      </c>
      <c r="T175" s="99">
        <f>D175-D157</f>
        <v>25597.869999999879</v>
      </c>
      <c r="U175" s="99">
        <f>E175-E157</f>
        <v>1895.2899999999936</v>
      </c>
      <c r="V175" s="99">
        <f>F175-F157</f>
        <v>-34076.400000000373</v>
      </c>
      <c r="W175" s="99">
        <f>G175-G157</f>
        <v>24039.93000000008</v>
      </c>
      <c r="X175" s="99">
        <f>H175-H157</f>
        <v>-18060.400000000023</v>
      </c>
      <c r="Y175" s="99">
        <f>I175-I157</f>
        <v>8024.9300000001094</v>
      </c>
      <c r="Z175" s="99">
        <f>J175-J157</f>
        <v>27501.159999999451</v>
      </c>
      <c r="AA175" s="99">
        <f>K175-K157</f>
        <v>-10036.470000000205</v>
      </c>
      <c r="AB175" s="99">
        <f>L175-L157</f>
        <v>17464.689999999478</v>
      </c>
      <c r="AC175" s="99">
        <f>M175-M157</f>
        <v>35969.699999998324</v>
      </c>
      <c r="AD175" s="99">
        <f>N175-N157</f>
        <v>7298.1299999998882</v>
      </c>
      <c r="AE175" s="99">
        <f>O175-O157</f>
        <v>43267.829999998212</v>
      </c>
      <c r="AG175" s="101" t="s">
        <v>15</v>
      </c>
      <c r="AH175" s="99">
        <f>B175-B103</f>
        <v>65981.789999999921</v>
      </c>
      <c r="AI175" s="99">
        <f>C175-C103</f>
        <v>25180.850000000006</v>
      </c>
      <c r="AJ175" s="99">
        <f>D175-D103</f>
        <v>74165.450000000419</v>
      </c>
      <c r="AK175" s="99">
        <f>E175-E103</f>
        <v>16989.190000000031</v>
      </c>
      <c r="AL175" s="99">
        <f>F175-F103</f>
        <v>-12464.479999999981</v>
      </c>
      <c r="AM175" s="99">
        <f>G175-G103</f>
        <v>36899.039999999863</v>
      </c>
      <c r="AN175" s="99">
        <f>H175-H103</f>
        <v>-13113.059999999823</v>
      </c>
      <c r="AO175" s="99">
        <f>I175-I103</f>
        <v>37548.619999999879</v>
      </c>
      <c r="AP175" s="99">
        <f>J175-J103</f>
        <v>91162.639999999898</v>
      </c>
      <c r="AQ175" s="99">
        <f>K175-K103</f>
        <v>24434.559999999823</v>
      </c>
      <c r="AR175" s="99">
        <f>L175-L103</f>
        <v>115597.19999999972</v>
      </c>
      <c r="AS175" s="99">
        <f>M175-M103</f>
        <v>106146.41000000038</v>
      </c>
      <c r="AT175" s="99">
        <f>N175-N103</f>
        <v>83476.669999999925</v>
      </c>
      <c r="AU175" s="99">
        <f>O175-O103</f>
        <v>189623.08000000007</v>
      </c>
      <c r="AW175" s="101" t="s">
        <v>15</v>
      </c>
      <c r="AX175" s="99">
        <f>B175-B31</f>
        <v>28776.020000000368</v>
      </c>
      <c r="AY175" s="99">
        <f>C175-C31</f>
        <v>-43934.610000000161</v>
      </c>
      <c r="AZ175" s="99">
        <f>D175-D31</f>
        <v>-20449.130000000587</v>
      </c>
      <c r="BA175" s="99">
        <f>E175-E31</f>
        <v>5282.5400000000081</v>
      </c>
      <c r="BB175" s="99">
        <f>F175-F31</f>
        <v>-38918.300000000279</v>
      </c>
      <c r="BC175" s="99">
        <f>G175-G31</f>
        <v>-5894.8099999999977</v>
      </c>
      <c r="BD175" s="99">
        <f>H175-H31</f>
        <v>-19501.740000000573</v>
      </c>
      <c r="BE175" s="99">
        <f>I175-I31</f>
        <v>-25310.369999999937</v>
      </c>
      <c r="BF175" s="99">
        <f>J175-J31</f>
        <v>-15158.589999999851</v>
      </c>
      <c r="BG175" s="99">
        <f>K175-K31</f>
        <v>-44813.110000000335</v>
      </c>
      <c r="BH175" s="99">
        <f>L175-L31</f>
        <v>-59971.700000000186</v>
      </c>
      <c r="BI175" s="99">
        <f>M175-M31</f>
        <v>11757.029999999329</v>
      </c>
      <c r="BJ175" s="99">
        <f>N175-N31</f>
        <v>-25782.770000000484</v>
      </c>
      <c r="BK175" s="99">
        <f>O175-O31</f>
        <v>-14025.740000001155</v>
      </c>
    </row>
    <row r="176" spans="1:63">
      <c r="A176" s="48"/>
      <c r="B176" s="49"/>
      <c r="C176" s="49"/>
      <c r="D176" s="49"/>
      <c r="E176" s="49"/>
      <c r="F176" s="49"/>
      <c r="G176" s="49"/>
      <c r="H176" s="49"/>
      <c r="I176" s="49"/>
      <c r="J176" s="50"/>
      <c r="K176" s="50"/>
      <c r="L176" s="51"/>
      <c r="M176" s="49"/>
      <c r="N176" s="49"/>
      <c r="O176" s="49"/>
      <c r="Q176" s="102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G176" s="102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W176" s="102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</row>
    <row r="177" spans="1:6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</row>
    <row r="178" spans="1:63" ht="15" thickBo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63" ht="29.4" thickBot="1">
      <c r="A179" s="21" t="s">
        <v>9</v>
      </c>
      <c r="B179" s="53" t="s">
        <v>16</v>
      </c>
      <c r="C179" s="54"/>
      <c r="D179" s="55"/>
      <c r="E179" s="56" t="s">
        <v>17</v>
      </c>
      <c r="F179" s="57"/>
      <c r="G179" s="58"/>
      <c r="H179" s="6" t="s">
        <v>18</v>
      </c>
      <c r="I179" s="7"/>
      <c r="J179" s="8"/>
      <c r="K179" s="59" t="s">
        <v>19</v>
      </c>
      <c r="L179" s="60" t="s">
        <v>20</v>
      </c>
      <c r="M179" s="61" t="s">
        <v>21</v>
      </c>
      <c r="N179" s="4"/>
      <c r="O179" s="4"/>
    </row>
    <row r="180" spans="1:63" ht="15" thickBot="1">
      <c r="A180" s="4"/>
      <c r="B180" s="23" t="s">
        <v>8</v>
      </c>
      <c r="C180" s="62" t="s">
        <v>4</v>
      </c>
      <c r="D180" s="63" t="s">
        <v>5</v>
      </c>
      <c r="E180" s="64" t="s">
        <v>8</v>
      </c>
      <c r="F180" s="62" t="s">
        <v>4</v>
      </c>
      <c r="G180" s="63" t="s">
        <v>5</v>
      </c>
      <c r="H180" s="65" t="s">
        <v>8</v>
      </c>
      <c r="I180" s="62" t="s">
        <v>4</v>
      </c>
      <c r="J180" s="63" t="s">
        <v>5</v>
      </c>
      <c r="K180" s="4"/>
      <c r="L180" s="66"/>
      <c r="M180" s="4"/>
      <c r="N180" s="4"/>
      <c r="O180" s="4"/>
    </row>
    <row r="181" spans="1:63" ht="15" thickBot="1">
      <c r="A181" s="34" t="s">
        <v>14</v>
      </c>
      <c r="B181" s="67">
        <f>IF(L173&lt;&gt;0,(C173+G173)/L173,0)</f>
        <v>0.13963428079153697</v>
      </c>
      <c r="C181" s="68">
        <f>IF(J173&lt;&gt;0,C173/J173,0)</f>
        <v>0.159086033662069</v>
      </c>
      <c r="D181" s="68">
        <f>IF(K173&lt;&gt;0,G173/K173,0)</f>
        <v>0.12421223919428905</v>
      </c>
      <c r="E181" s="67">
        <f>IF(L173&lt;&gt;0,(E173+I173)/L173,0)</f>
        <v>0.14895673621758548</v>
      </c>
      <c r="F181" s="69">
        <f>IF(J173&lt;&gt;0,E173/J173,0)</f>
        <v>9.3651980820853548E-2</v>
      </c>
      <c r="G181" s="68">
        <f>IF(K173&lt;&gt;0,I173/K173,0)</f>
        <v>0.19280431355063504</v>
      </c>
      <c r="H181" s="67">
        <f>IF(O173&lt;&gt;0,L173/O173,0)</f>
        <v>0.79754699078996871</v>
      </c>
      <c r="I181" s="69">
        <f>IF(M173&lt;&gt;0,J173/M173,0)</f>
        <v>0.75831611343152339</v>
      </c>
      <c r="J181" s="68">
        <f>IF(N173&lt;&gt;0,K173/N173,0)</f>
        <v>0.8316589061938513</v>
      </c>
      <c r="K181" s="70">
        <f>IF(L173&lt;&gt;0,K173/L173,0)</f>
        <v>0.55777563547045583</v>
      </c>
      <c r="L181" s="70">
        <f>IF(L175&lt;&gt;0,L173/L175,0)</f>
        <v>0.16286016839453962</v>
      </c>
      <c r="M181" s="70">
        <f>IF(O175&lt;&gt;0,O173/O175,0)</f>
        <v>0.14311199346351672</v>
      </c>
      <c r="N181" s="4"/>
      <c r="O181" s="4"/>
    </row>
    <row r="182" spans="1:63" ht="15" thickBot="1">
      <c r="A182" s="4"/>
      <c r="B182" s="71"/>
      <c r="C182" s="72"/>
      <c r="D182" s="72"/>
      <c r="E182" s="71"/>
      <c r="F182" s="72"/>
      <c r="G182" s="72"/>
      <c r="H182" s="71"/>
      <c r="I182" s="72"/>
      <c r="J182" s="72"/>
      <c r="K182" s="71"/>
      <c r="L182" s="71"/>
      <c r="M182" s="71"/>
      <c r="N182" s="4"/>
      <c r="O182" s="4"/>
    </row>
    <row r="183" spans="1:63" ht="15" thickBot="1">
      <c r="A183" s="42" t="s">
        <v>15</v>
      </c>
      <c r="B183" s="73">
        <f>IF(L175&lt;&gt;0,(C175+G175)/L175,0)</f>
        <v>0.19590271131577233</v>
      </c>
      <c r="C183" s="74">
        <f>IF(J175&lt;&gt;0,C175/J175,0)</f>
        <v>0.17475884269717831</v>
      </c>
      <c r="D183" s="74">
        <f>IF(K175&lt;&gt;0,G175/K175,0)</f>
        <v>0.21972192672916716</v>
      </c>
      <c r="E183" s="73">
        <f>IF(L175&lt;&gt;0,(E175+I175)/L175,0)</f>
        <v>0.16098948912083086</v>
      </c>
      <c r="F183" s="75">
        <f>IF(J175&lt;&gt;0,E175/J175,0)</f>
        <v>8.3700777347056846E-2</v>
      </c>
      <c r="G183" s="74">
        <f>IF(K175&lt;&gt;0,I175/K175,0)</f>
        <v>0.2480575894751984</v>
      </c>
      <c r="H183" s="73">
        <f>IF(O175&lt;&gt;0,L175/O175,0)</f>
        <v>0.7008376625048871</v>
      </c>
      <c r="I183" s="75">
        <f>IF(M175&lt;&gt;0,J175/M175,0)</f>
        <v>0.70184268598769772</v>
      </c>
      <c r="J183" s="74">
        <f>IF(N175&lt;&gt;0,K175/N175,0)</f>
        <v>0.69970891490809228</v>
      </c>
      <c r="K183" s="73">
        <f>IF(L175&lt;&gt;0,K175/L175,0)</f>
        <v>0.47024951855062441</v>
      </c>
      <c r="L183" s="73">
        <f>IF(L175&lt;&gt;0,L175/L175,0)</f>
        <v>1</v>
      </c>
      <c r="M183" s="73">
        <f>IF(O175&lt;&gt;0,O175/O175,0)</f>
        <v>1</v>
      </c>
      <c r="N183" s="76"/>
      <c r="O183" s="76"/>
    </row>
    <row r="184" spans="1:63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</row>
    <row r="185" spans="1:63" ht="18">
      <c r="A185" s="2" t="s">
        <v>166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Q185" s="78" t="s">
        <v>40</v>
      </c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G185" s="78" t="s">
        <v>41</v>
      </c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W185" s="78" t="s">
        <v>42</v>
      </c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</row>
    <row r="186" spans="1:63" ht="15" thickBo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Q186" s="79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G186" s="79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W186" s="79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</row>
    <row r="187" spans="1:63" ht="15" thickBot="1">
      <c r="A187" s="5"/>
      <c r="B187" s="6" t="s">
        <v>2</v>
      </c>
      <c r="C187" s="7"/>
      <c r="D187" s="7"/>
      <c r="E187" s="7"/>
      <c r="F187" s="7"/>
      <c r="G187" s="7"/>
      <c r="H187" s="7"/>
      <c r="I187" s="7"/>
      <c r="J187" s="7"/>
      <c r="K187" s="7"/>
      <c r="L187" s="8"/>
      <c r="M187" s="9" t="s">
        <v>3</v>
      </c>
      <c r="N187" s="10"/>
      <c r="O187" s="11"/>
      <c r="Q187" s="80"/>
      <c r="R187" s="81" t="s">
        <v>23</v>
      </c>
      <c r="S187" s="82"/>
      <c r="T187" s="82"/>
      <c r="U187" s="82"/>
      <c r="V187" s="82"/>
      <c r="W187" s="82"/>
      <c r="X187" s="82"/>
      <c r="Y187" s="82"/>
      <c r="Z187" s="82"/>
      <c r="AA187" s="82"/>
      <c r="AB187" s="83"/>
      <c r="AC187" s="84" t="s">
        <v>3</v>
      </c>
      <c r="AD187" s="85"/>
      <c r="AE187" s="86"/>
      <c r="AG187" s="80"/>
      <c r="AH187" s="81" t="s">
        <v>23</v>
      </c>
      <c r="AI187" s="82"/>
      <c r="AJ187" s="82"/>
      <c r="AK187" s="82"/>
      <c r="AL187" s="82"/>
      <c r="AM187" s="82"/>
      <c r="AN187" s="82"/>
      <c r="AO187" s="82"/>
      <c r="AP187" s="82"/>
      <c r="AQ187" s="82"/>
      <c r="AR187" s="83"/>
      <c r="AS187" s="84" t="s">
        <v>3</v>
      </c>
      <c r="AT187" s="85"/>
      <c r="AU187" s="86"/>
      <c r="AW187" s="80"/>
      <c r="AX187" s="81" t="s">
        <v>23</v>
      </c>
      <c r="AY187" s="82"/>
      <c r="AZ187" s="82"/>
      <c r="BA187" s="82"/>
      <c r="BB187" s="82"/>
      <c r="BC187" s="82"/>
      <c r="BD187" s="82"/>
      <c r="BE187" s="82"/>
      <c r="BF187" s="82"/>
      <c r="BG187" s="82"/>
      <c r="BH187" s="83"/>
      <c r="BI187" s="84" t="s">
        <v>3</v>
      </c>
      <c r="BJ187" s="85"/>
      <c r="BK187" s="86"/>
    </row>
    <row r="188" spans="1:63" ht="15" thickBot="1">
      <c r="A188" s="5"/>
      <c r="B188" s="12" t="s">
        <v>4</v>
      </c>
      <c r="C188" s="13"/>
      <c r="D188" s="13"/>
      <c r="E188" s="13"/>
      <c r="F188" s="14" t="s">
        <v>5</v>
      </c>
      <c r="G188" s="15"/>
      <c r="H188" s="15"/>
      <c r="I188" s="16"/>
      <c r="J188" s="17" t="s">
        <v>6</v>
      </c>
      <c r="K188" s="18" t="s">
        <v>7</v>
      </c>
      <c r="L188" s="19" t="s">
        <v>8</v>
      </c>
      <c r="M188" s="17" t="s">
        <v>6</v>
      </c>
      <c r="N188" s="18" t="s">
        <v>7</v>
      </c>
      <c r="O188" s="20" t="s">
        <v>8</v>
      </c>
      <c r="Q188" s="80"/>
      <c r="R188" s="87" t="s">
        <v>4</v>
      </c>
      <c r="S188" s="88"/>
      <c r="T188" s="88"/>
      <c r="U188" s="88"/>
      <c r="V188" s="89" t="s">
        <v>5</v>
      </c>
      <c r="W188" s="90"/>
      <c r="X188" s="90"/>
      <c r="Y188" s="91"/>
      <c r="Z188" s="17" t="s">
        <v>6</v>
      </c>
      <c r="AA188" s="18" t="s">
        <v>7</v>
      </c>
      <c r="AB188" s="19" t="s">
        <v>8</v>
      </c>
      <c r="AC188" s="17" t="s">
        <v>6</v>
      </c>
      <c r="AD188" s="18" t="s">
        <v>7</v>
      </c>
      <c r="AE188" s="20" t="s">
        <v>8</v>
      </c>
      <c r="AG188" s="80"/>
      <c r="AH188" s="87" t="s">
        <v>4</v>
      </c>
      <c r="AI188" s="88"/>
      <c r="AJ188" s="88"/>
      <c r="AK188" s="88"/>
      <c r="AL188" s="89" t="s">
        <v>5</v>
      </c>
      <c r="AM188" s="90"/>
      <c r="AN188" s="90"/>
      <c r="AO188" s="91"/>
      <c r="AP188" s="17" t="s">
        <v>6</v>
      </c>
      <c r="AQ188" s="18" t="s">
        <v>7</v>
      </c>
      <c r="AR188" s="19" t="s">
        <v>8</v>
      </c>
      <c r="AS188" s="17" t="s">
        <v>6</v>
      </c>
      <c r="AT188" s="18" t="s">
        <v>7</v>
      </c>
      <c r="AU188" s="20" t="s">
        <v>8</v>
      </c>
      <c r="AW188" s="80"/>
      <c r="AX188" s="87" t="s">
        <v>4</v>
      </c>
      <c r="AY188" s="88"/>
      <c r="AZ188" s="88"/>
      <c r="BA188" s="88"/>
      <c r="BB188" s="89" t="s">
        <v>5</v>
      </c>
      <c r="BC188" s="90"/>
      <c r="BD188" s="90"/>
      <c r="BE188" s="91"/>
      <c r="BF188" s="17" t="s">
        <v>6</v>
      </c>
      <c r="BG188" s="18" t="s">
        <v>7</v>
      </c>
      <c r="BH188" s="19" t="s">
        <v>8</v>
      </c>
      <c r="BI188" s="17" t="s">
        <v>6</v>
      </c>
      <c r="BJ188" s="18" t="s">
        <v>7</v>
      </c>
      <c r="BK188" s="20" t="s">
        <v>8</v>
      </c>
    </row>
    <row r="189" spans="1:63" ht="15" thickBot="1">
      <c r="A189" s="21" t="s">
        <v>9</v>
      </c>
      <c r="B189" s="22" t="s">
        <v>10</v>
      </c>
      <c r="C189" s="23" t="s">
        <v>11</v>
      </c>
      <c r="D189" s="24" t="s">
        <v>12</v>
      </c>
      <c r="E189" s="25" t="s">
        <v>13</v>
      </c>
      <c r="F189" s="22" t="s">
        <v>10</v>
      </c>
      <c r="G189" s="23" t="s">
        <v>11</v>
      </c>
      <c r="H189" s="24" t="s">
        <v>12</v>
      </c>
      <c r="I189" s="26" t="s">
        <v>13</v>
      </c>
      <c r="J189" s="27"/>
      <c r="K189" s="28"/>
      <c r="L189" s="29"/>
      <c r="M189" s="27"/>
      <c r="N189" s="28"/>
      <c r="O189" s="30"/>
      <c r="Q189" s="92" t="s">
        <v>9</v>
      </c>
      <c r="R189" s="93" t="s">
        <v>10</v>
      </c>
      <c r="S189" s="94" t="s">
        <v>11</v>
      </c>
      <c r="T189" s="95" t="s">
        <v>12</v>
      </c>
      <c r="U189" s="96" t="s">
        <v>13</v>
      </c>
      <c r="V189" s="93" t="s">
        <v>10</v>
      </c>
      <c r="W189" s="94" t="s">
        <v>11</v>
      </c>
      <c r="X189" s="95" t="s">
        <v>12</v>
      </c>
      <c r="Y189" s="97" t="s">
        <v>13</v>
      </c>
      <c r="Z189" s="27"/>
      <c r="AA189" s="28"/>
      <c r="AB189" s="29"/>
      <c r="AC189" s="27"/>
      <c r="AD189" s="28"/>
      <c r="AE189" s="30"/>
      <c r="AG189" s="92" t="s">
        <v>9</v>
      </c>
      <c r="AH189" s="93" t="s">
        <v>10</v>
      </c>
      <c r="AI189" s="94" t="s">
        <v>11</v>
      </c>
      <c r="AJ189" s="95" t="s">
        <v>12</v>
      </c>
      <c r="AK189" s="96" t="s">
        <v>13</v>
      </c>
      <c r="AL189" s="93" t="s">
        <v>10</v>
      </c>
      <c r="AM189" s="94" t="s">
        <v>11</v>
      </c>
      <c r="AN189" s="95" t="s">
        <v>12</v>
      </c>
      <c r="AO189" s="97" t="s">
        <v>13</v>
      </c>
      <c r="AP189" s="27"/>
      <c r="AQ189" s="28"/>
      <c r="AR189" s="29"/>
      <c r="AS189" s="27"/>
      <c r="AT189" s="28"/>
      <c r="AU189" s="30"/>
      <c r="AW189" s="92" t="s">
        <v>9</v>
      </c>
      <c r="AX189" s="93" t="s">
        <v>10</v>
      </c>
      <c r="AY189" s="94" t="s">
        <v>11</v>
      </c>
      <c r="AZ189" s="95" t="s">
        <v>12</v>
      </c>
      <c r="BA189" s="96" t="s">
        <v>13</v>
      </c>
      <c r="BB189" s="93" t="s">
        <v>10</v>
      </c>
      <c r="BC189" s="94" t="s">
        <v>11</v>
      </c>
      <c r="BD189" s="95" t="s">
        <v>12</v>
      </c>
      <c r="BE189" s="97" t="s">
        <v>13</v>
      </c>
      <c r="BF189" s="27"/>
      <c r="BG189" s="28"/>
      <c r="BH189" s="29"/>
      <c r="BI189" s="27"/>
      <c r="BJ189" s="28"/>
      <c r="BK189" s="30"/>
    </row>
    <row r="190" spans="1:63" ht="15" thickBot="1">
      <c r="A190" s="4"/>
      <c r="B190" s="31"/>
      <c r="C190" s="4"/>
      <c r="D190" s="4"/>
      <c r="E190" s="4"/>
      <c r="F190" s="31"/>
      <c r="G190" s="4"/>
      <c r="H190" s="4"/>
      <c r="I190" s="32"/>
      <c r="J190" s="4"/>
      <c r="K190" s="4"/>
      <c r="L190" s="33"/>
      <c r="M190" s="4"/>
      <c r="N190" s="4"/>
      <c r="O190" s="33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</row>
    <row r="191" spans="1:63" ht="15" thickBot="1">
      <c r="A191" s="34" t="s">
        <v>14</v>
      </c>
      <c r="B191" s="103">
        <v>147317.78000000009</v>
      </c>
      <c r="C191" s="104">
        <v>28877.360000000001</v>
      </c>
      <c r="D191" s="104">
        <v>161190.17000000001</v>
      </c>
      <c r="E191" s="104">
        <v>15004.97</v>
      </c>
      <c r="F191" s="103">
        <v>190022.84999999998</v>
      </c>
      <c r="G191" s="104">
        <v>40659.519999999997</v>
      </c>
      <c r="H191" s="104">
        <v>192518.34</v>
      </c>
      <c r="I191" s="105">
        <v>38164.029999999992</v>
      </c>
      <c r="J191" s="106">
        <f>B191+C191</f>
        <v>176195.14000000007</v>
      </c>
      <c r="K191" s="107">
        <f>F191+G191</f>
        <v>230682.36999999997</v>
      </c>
      <c r="L191" s="107">
        <f>J191+K191</f>
        <v>406877.51</v>
      </c>
      <c r="M191" s="106">
        <v>229998.07</v>
      </c>
      <c r="N191" s="107">
        <v>277630.31000000011</v>
      </c>
      <c r="O191" s="107">
        <f>M191+N191</f>
        <v>507628.38000000012</v>
      </c>
      <c r="Q191" s="98" t="s">
        <v>14</v>
      </c>
      <c r="R191" s="99">
        <f>B191-B173</f>
        <v>2277.7800000000861</v>
      </c>
      <c r="S191" s="99">
        <f>C191-C173</f>
        <v>1438.3600000000006</v>
      </c>
      <c r="T191" s="99">
        <f>D191-D173</f>
        <v>4864.1700000000128</v>
      </c>
      <c r="U191" s="99">
        <f>E191-E173</f>
        <v>-1148.0300000000007</v>
      </c>
      <c r="V191" s="99">
        <f>F191-F173</f>
        <v>-502.15000000002328</v>
      </c>
      <c r="W191" s="99">
        <f>G191-G173</f>
        <v>13637.519999999997</v>
      </c>
      <c r="X191" s="99">
        <f>H191-H173</f>
        <v>16914.339999999997</v>
      </c>
      <c r="Y191" s="99">
        <f>I191-I173</f>
        <v>-3779.9700000000084</v>
      </c>
      <c r="Z191" s="99">
        <f>J191-J173</f>
        <v>3716.1400000000722</v>
      </c>
      <c r="AA191" s="99">
        <f>K191-K173</f>
        <v>13135.369999999966</v>
      </c>
      <c r="AB191" s="99">
        <f>L191-L173</f>
        <v>16851.510000000009</v>
      </c>
      <c r="AC191" s="99">
        <f>M191-M173</f>
        <v>2548.070000000007</v>
      </c>
      <c r="AD191" s="99">
        <f>N191-N173</f>
        <v>16048.310000000114</v>
      </c>
      <c r="AE191" s="99">
        <f>O191-O173</f>
        <v>18596.380000000121</v>
      </c>
      <c r="AG191" s="98" t="s">
        <v>14</v>
      </c>
      <c r="AH191" s="99">
        <f>B191-B119</f>
        <v>-14784.409999999887</v>
      </c>
      <c r="AI191" s="99">
        <f>C191-C119</f>
        <v>173.90000000000146</v>
      </c>
      <c r="AJ191" s="99">
        <f>D191-D119</f>
        <v>-9657.2700000000477</v>
      </c>
      <c r="AK191" s="99">
        <f>E191-E119</f>
        <v>-4953.2400000000034</v>
      </c>
      <c r="AL191" s="99">
        <f>F191-F119</f>
        <v>7159.4899999999907</v>
      </c>
      <c r="AM191" s="99">
        <f>G191-G119</f>
        <v>-798.38999999999942</v>
      </c>
      <c r="AN191" s="99">
        <f>H191-H119</f>
        <v>19825.440000000031</v>
      </c>
      <c r="AO191" s="99">
        <f>I191-I119</f>
        <v>-13464.340000000004</v>
      </c>
      <c r="AP191" s="99">
        <f>J191-J119</f>
        <v>-14610.509999999893</v>
      </c>
      <c r="AQ191" s="99">
        <f>K191-K119</f>
        <v>6361.0999999999767</v>
      </c>
      <c r="AR191" s="99">
        <f>L191-L119</f>
        <v>-8249.4099999999162</v>
      </c>
      <c r="AS191" s="99">
        <f>M191-M119</f>
        <v>-24437.919999999896</v>
      </c>
      <c r="AT191" s="99">
        <f>N191-N119</f>
        <v>10134.530000000203</v>
      </c>
      <c r="AU191" s="99">
        <f>O191-O119</f>
        <v>-14303.389999999665</v>
      </c>
      <c r="AW191" s="98" t="s">
        <v>14</v>
      </c>
      <c r="AX191" s="99">
        <f>B191-B47</f>
        <v>-23366.25999999998</v>
      </c>
      <c r="AY191" s="99">
        <f>C191-C47</f>
        <v>-6691.5499999999956</v>
      </c>
      <c r="AZ191" s="99">
        <f>D191-D47</f>
        <v>-26452.750000000058</v>
      </c>
      <c r="BA191" s="99">
        <f>E191-E47</f>
        <v>-3605.0600000000031</v>
      </c>
      <c r="BB191" s="99">
        <f>F191-F47</f>
        <v>18504.329999999987</v>
      </c>
      <c r="BC191" s="99">
        <f>G191-G47</f>
        <v>-526.97000000000116</v>
      </c>
      <c r="BD191" s="99">
        <f>H191-H47</f>
        <v>31666.349999999977</v>
      </c>
      <c r="BE191" s="99">
        <f>I191-I47</f>
        <v>-13688.990000000005</v>
      </c>
      <c r="BF191" s="99">
        <f>J191-J47</f>
        <v>-30057.809999999998</v>
      </c>
      <c r="BG191" s="99">
        <f>K191-K47</f>
        <v>17977.359999999986</v>
      </c>
      <c r="BH191" s="99">
        <f>L191-L47</f>
        <v>-12080.45000000007</v>
      </c>
      <c r="BI191" s="99">
        <f>M191-M47</f>
        <v>-34485.51999999996</v>
      </c>
      <c r="BJ191" s="99">
        <f>N191-N47</f>
        <v>17519.71000000005</v>
      </c>
      <c r="BK191" s="99">
        <f>O191-O47</f>
        <v>-16965.809999999939</v>
      </c>
    </row>
    <row r="192" spans="1:63" ht="15" thickBot="1">
      <c r="A192" s="4"/>
      <c r="B192" s="108"/>
      <c r="C192" s="109"/>
      <c r="D192" s="109"/>
      <c r="E192" s="109"/>
      <c r="F192" s="108"/>
      <c r="G192" s="109"/>
      <c r="H192" s="109"/>
      <c r="I192" s="109"/>
      <c r="J192" s="109"/>
      <c r="K192" s="109"/>
      <c r="L192" s="109"/>
      <c r="M192" s="109"/>
      <c r="N192" s="109"/>
      <c r="O192" s="109"/>
      <c r="Q192" s="4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G192" s="4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W192" s="4"/>
      <c r="AX192" s="100"/>
      <c r="AY192" s="100"/>
      <c r="AZ192" s="100"/>
      <c r="BA192" s="100"/>
      <c r="BB192" s="100"/>
      <c r="BC192" s="100"/>
      <c r="BD192" s="100"/>
      <c r="BE192" s="100"/>
      <c r="BF192" s="100"/>
      <c r="BG192" s="100"/>
      <c r="BH192" s="100"/>
      <c r="BI192" s="100"/>
      <c r="BJ192" s="100"/>
      <c r="BK192" s="100"/>
    </row>
    <row r="193" spans="1:63" ht="15" thickBot="1">
      <c r="A193" s="42" t="s">
        <v>15</v>
      </c>
      <c r="B193" s="110">
        <v>1071431.4100000004</v>
      </c>
      <c r="C193" s="111">
        <v>254735.78</v>
      </c>
      <c r="D193" s="111">
        <v>1228596.2799999996</v>
      </c>
      <c r="E193" s="111">
        <v>97570.909999999974</v>
      </c>
      <c r="F193" s="110">
        <v>897717.97999999975</v>
      </c>
      <c r="G193" s="111">
        <v>260924.85999999996</v>
      </c>
      <c r="H193" s="111">
        <v>904436.0699999996</v>
      </c>
      <c r="I193" s="112">
        <v>254206.77</v>
      </c>
      <c r="J193" s="113">
        <f>B193+C193</f>
        <v>1326167.1900000004</v>
      </c>
      <c r="K193" s="113">
        <f>F193+G193</f>
        <v>1158642.8399999996</v>
      </c>
      <c r="L193" s="114">
        <f>J193+K193</f>
        <v>2484810.0300000003</v>
      </c>
      <c r="M193" s="113">
        <v>1830008.6299999997</v>
      </c>
      <c r="N193" s="113">
        <v>1649432.1999999995</v>
      </c>
      <c r="O193" s="114">
        <f>M193+N193</f>
        <v>3479440.8299999991</v>
      </c>
      <c r="Q193" s="101" t="s">
        <v>15</v>
      </c>
      <c r="R193" s="99">
        <f>B193-B175</f>
        <v>24469.410000000382</v>
      </c>
      <c r="S193" s="99">
        <f>C193-C175</f>
        <v>33023.78</v>
      </c>
      <c r="T193" s="99">
        <f>D193-D175</f>
        <v>66119.279999999562</v>
      </c>
      <c r="U193" s="99">
        <f>E193-E175</f>
        <v>-8618.0900000000256</v>
      </c>
      <c r="V193" s="99">
        <f>F193-F175</f>
        <v>18985.979999999749</v>
      </c>
      <c r="W193" s="99">
        <f>G193-G175</f>
        <v>13478.859999999957</v>
      </c>
      <c r="X193" s="99">
        <f>H193-H175</f>
        <v>57614.0699999996</v>
      </c>
      <c r="Y193" s="99">
        <f>I193-I175</f>
        <v>-25150.23000000001</v>
      </c>
      <c r="Z193" s="99">
        <f>J193-J175</f>
        <v>57493.19000000041</v>
      </c>
      <c r="AA193" s="99">
        <f>K193-K175</f>
        <v>32464.839999999618</v>
      </c>
      <c r="AB193" s="99">
        <f>L193-L175</f>
        <v>89958.030000000261</v>
      </c>
      <c r="AC193" s="99">
        <f>M193-M175</f>
        <v>22375.629999999655</v>
      </c>
      <c r="AD193" s="99">
        <f>N193-N175</f>
        <v>39937.199999999488</v>
      </c>
      <c r="AE193" s="99">
        <f>O193-O175</f>
        <v>62312.829999999143</v>
      </c>
      <c r="AG193" s="101" t="s">
        <v>15</v>
      </c>
      <c r="AH193" s="99">
        <f>B193-B121</f>
        <v>61914.229999999632</v>
      </c>
      <c r="AI193" s="99">
        <f>C193-C121</f>
        <v>35564.560000000085</v>
      </c>
      <c r="AJ193" s="99">
        <f>D193-D121</f>
        <v>96689.759999999776</v>
      </c>
      <c r="AK193" s="99">
        <f>E193-E121</f>
        <v>789.02999999999884</v>
      </c>
      <c r="AL193" s="99">
        <f>F193-F121</f>
        <v>-8121.9599999999627</v>
      </c>
      <c r="AM193" s="99">
        <f>G193-G121</f>
        <v>35397.019999999931</v>
      </c>
      <c r="AN193" s="99">
        <f>H193-H121</f>
        <v>37425.00999999966</v>
      </c>
      <c r="AO193" s="99">
        <f>I193-I121</f>
        <v>-10149.949999999983</v>
      </c>
      <c r="AP193" s="99">
        <f>J193-J121</f>
        <v>97478.789999999804</v>
      </c>
      <c r="AQ193" s="99">
        <f>K193-K121</f>
        <v>27275.059999999823</v>
      </c>
      <c r="AR193" s="99">
        <f>L193-L121</f>
        <v>124753.84999999963</v>
      </c>
      <c r="AS193" s="99">
        <f>M193-M121</f>
        <v>64584.979999999981</v>
      </c>
      <c r="AT193" s="99">
        <f>N193-N121</f>
        <v>90948.51999999932</v>
      </c>
      <c r="AU193" s="99">
        <f>O193-O121</f>
        <v>155533.49999999907</v>
      </c>
      <c r="AW193" s="101" t="s">
        <v>15</v>
      </c>
      <c r="AX193" s="99">
        <f>B193-B49</f>
        <v>49032.490000000224</v>
      </c>
      <c r="AY193" s="99">
        <f>C193-C49</f>
        <v>-24049.380000000034</v>
      </c>
      <c r="AZ193" s="99">
        <f>D193-D49</f>
        <v>33134.680000000866</v>
      </c>
      <c r="BA193" s="99">
        <f>E193-E49</f>
        <v>-8151.5700000000943</v>
      </c>
      <c r="BB193" s="99">
        <f>F193-F49</f>
        <v>-20889.179999999702</v>
      </c>
      <c r="BC193" s="99">
        <f>G193-G49</f>
        <v>-18880.070000000269</v>
      </c>
      <c r="BD193" s="99">
        <f>H193-H49</f>
        <v>19891.590000000433</v>
      </c>
      <c r="BE193" s="99">
        <f>I193-I49</f>
        <v>-59660.840000000055</v>
      </c>
      <c r="BF193" s="99">
        <f>J193-J49</f>
        <v>24983.110000000335</v>
      </c>
      <c r="BG193" s="99">
        <f>K193-K49</f>
        <v>-39769.25</v>
      </c>
      <c r="BH193" s="99">
        <f>L193-L49</f>
        <v>-14786.139999999665</v>
      </c>
      <c r="BI193" s="99">
        <f>M193-M49</f>
        <v>7468.5400000039954</v>
      </c>
      <c r="BJ193" s="99">
        <f>N193-N49</f>
        <v>9549.2099999983329</v>
      </c>
      <c r="BK193" s="99">
        <f>O193-O49</f>
        <v>17017.750000002328</v>
      </c>
    </row>
    <row r="194" spans="1:63">
      <c r="A194" s="48"/>
      <c r="B194" s="49"/>
      <c r="C194" s="49"/>
      <c r="D194" s="49"/>
      <c r="E194" s="49"/>
      <c r="F194" s="49"/>
      <c r="G194" s="49"/>
      <c r="H194" s="49"/>
      <c r="I194" s="49"/>
      <c r="J194" s="50"/>
      <c r="K194" s="50"/>
      <c r="L194" s="51"/>
      <c r="M194" s="49"/>
      <c r="N194" s="49"/>
      <c r="O194" s="49"/>
      <c r="Q194" s="102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G194" s="102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W194" s="102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</row>
    <row r="195" spans="1:6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</row>
    <row r="196" spans="1:63" ht="15" thickBo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63" ht="29.4" thickBot="1">
      <c r="A197" s="21" t="s">
        <v>9</v>
      </c>
      <c r="B197" s="53" t="s">
        <v>16</v>
      </c>
      <c r="C197" s="54"/>
      <c r="D197" s="55"/>
      <c r="E197" s="56" t="s">
        <v>17</v>
      </c>
      <c r="F197" s="57"/>
      <c r="G197" s="58"/>
      <c r="H197" s="6" t="s">
        <v>18</v>
      </c>
      <c r="I197" s="7"/>
      <c r="J197" s="8"/>
      <c r="K197" s="59" t="s">
        <v>19</v>
      </c>
      <c r="L197" s="60" t="s">
        <v>20</v>
      </c>
      <c r="M197" s="61" t="s">
        <v>21</v>
      </c>
      <c r="N197" s="4"/>
      <c r="O197" s="4"/>
    </row>
    <row r="198" spans="1:63" ht="15" thickBot="1">
      <c r="A198" s="4"/>
      <c r="B198" s="23" t="s">
        <v>8</v>
      </c>
      <c r="C198" s="62" t="s">
        <v>4</v>
      </c>
      <c r="D198" s="63" t="s">
        <v>5</v>
      </c>
      <c r="E198" s="64" t="s">
        <v>8</v>
      </c>
      <c r="F198" s="62" t="s">
        <v>4</v>
      </c>
      <c r="G198" s="63" t="s">
        <v>5</v>
      </c>
      <c r="H198" s="65" t="s">
        <v>8</v>
      </c>
      <c r="I198" s="62" t="s">
        <v>4</v>
      </c>
      <c r="J198" s="63" t="s">
        <v>5</v>
      </c>
      <c r="K198" s="4"/>
      <c r="L198" s="66"/>
      <c r="M198" s="4"/>
      <c r="N198" s="4"/>
      <c r="O198" s="4"/>
    </row>
    <row r="199" spans="1:63" ht="15" thickBot="1">
      <c r="A199" s="34" t="s">
        <v>14</v>
      </c>
      <c r="B199" s="67">
        <f>IF(L191&lt;&gt;0,(C191+G191)/L191,0)</f>
        <v>0.17090371989348835</v>
      </c>
      <c r="C199" s="68">
        <f>IF(J191&lt;&gt;0,C191/J191,0)</f>
        <v>0.16389419140618741</v>
      </c>
      <c r="D199" s="68">
        <f>IF(K191&lt;&gt;0,G191/K191,0)</f>
        <v>0.17625759610498193</v>
      </c>
      <c r="E199" s="67">
        <f>IF(L191&lt;&gt;0,(E191+I191)/L191,0)</f>
        <v>0.13067569156132516</v>
      </c>
      <c r="F199" s="69">
        <f>IF(J191&lt;&gt;0,E191/J191,0)</f>
        <v>8.5161089006200702E-2</v>
      </c>
      <c r="G199" s="68">
        <f>IF(K191&lt;&gt;0,I191/K191,0)</f>
        <v>0.16543973429785724</v>
      </c>
      <c r="H199" s="67">
        <f>IF(O191&lt;&gt;0,L191/O191,0)</f>
        <v>0.80152632522239975</v>
      </c>
      <c r="I199" s="69">
        <f>IF(M191&lt;&gt;0,J191/M191,0)</f>
        <v>0.76607225443239613</v>
      </c>
      <c r="J199" s="68">
        <f>IF(N191&lt;&gt;0,K191/N191,0)</f>
        <v>0.83089764226391516</v>
      </c>
      <c r="K199" s="70">
        <f>IF(L191&lt;&gt;0,K191/L191,0)</f>
        <v>0.56695778048779344</v>
      </c>
      <c r="L199" s="70">
        <f>IF(L193&lt;&gt;0,L191/L193,0)</f>
        <v>0.16374592225869275</v>
      </c>
      <c r="M199" s="70">
        <f>IF(O193&lt;&gt;0,O191/O193,0)</f>
        <v>0.14589366648318611</v>
      </c>
      <c r="N199" s="4"/>
      <c r="O199" s="4"/>
    </row>
    <row r="200" spans="1:63" ht="15" thickBot="1">
      <c r="A200" s="4"/>
      <c r="B200" s="71"/>
      <c r="C200" s="72"/>
      <c r="D200" s="72"/>
      <c r="E200" s="71"/>
      <c r="F200" s="72"/>
      <c r="G200" s="72"/>
      <c r="H200" s="71"/>
      <c r="I200" s="72"/>
      <c r="J200" s="72"/>
      <c r="K200" s="71"/>
      <c r="L200" s="71"/>
      <c r="M200" s="71"/>
      <c r="N200" s="4"/>
      <c r="O200" s="4"/>
    </row>
    <row r="201" spans="1:63" ht="15" thickBot="1">
      <c r="A201" s="42" t="s">
        <v>15</v>
      </c>
      <c r="B201" s="73">
        <f>IF(L193&lt;&gt;0,(C193+G193)/L193,0)</f>
        <v>0.2075251764820025</v>
      </c>
      <c r="C201" s="74">
        <f>IF(J193&lt;&gt;0,C193/J193,0)</f>
        <v>0.19208421224777844</v>
      </c>
      <c r="D201" s="74">
        <f>IF(K193&lt;&gt;0,G193/K193,0)</f>
        <v>0.22519869885011334</v>
      </c>
      <c r="E201" s="73">
        <f>IF(L193&lt;&gt;0,(E193+I193)/L193,0)</f>
        <v>0.14157125726025821</v>
      </c>
      <c r="F201" s="75">
        <f>IF(J193&lt;&gt;0,E193/J193,0)</f>
        <v>7.3573611785705498E-2</v>
      </c>
      <c r="G201" s="74">
        <f>IF(K193&lt;&gt;0,I193/K193,0)</f>
        <v>0.21940045821195431</v>
      </c>
      <c r="H201" s="73">
        <f>IF(O193&lt;&gt;0,L193/O193,0)</f>
        <v>0.71414061954316976</v>
      </c>
      <c r="I201" s="75">
        <f>IF(M193&lt;&gt;0,J193/M193,0)</f>
        <v>0.72467810711909086</v>
      </c>
      <c r="J201" s="74">
        <f>IF(N193&lt;&gt;0,K193/N193,0)</f>
        <v>0.70244950959487751</v>
      </c>
      <c r="K201" s="73">
        <f>IF(L193&lt;&gt;0,K193/L193,0)</f>
        <v>0.46629031033008167</v>
      </c>
      <c r="L201" s="73">
        <f>IF(L193&lt;&gt;0,L193/L193,0)</f>
        <v>1</v>
      </c>
      <c r="M201" s="73">
        <f>IF(O193&lt;&gt;0,O193/O193,0)</f>
        <v>1</v>
      </c>
      <c r="N201" s="76"/>
      <c r="O201" s="76"/>
    </row>
    <row r="202" spans="1:63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</row>
  </sheetData>
  <mergeCells count="387">
    <mergeCell ref="A5:O5"/>
    <mergeCell ref="B7:L7"/>
    <mergeCell ref="M7:O7"/>
    <mergeCell ref="B8:E8"/>
    <mergeCell ref="F8:I8"/>
    <mergeCell ref="J8:J9"/>
    <mergeCell ref="K8:K9"/>
    <mergeCell ref="L8:L9"/>
    <mergeCell ref="BJ188:BJ189"/>
    <mergeCell ref="BK188:BK189"/>
    <mergeCell ref="A195:O195"/>
    <mergeCell ref="B197:D197"/>
    <mergeCell ref="E197:G197"/>
    <mergeCell ref="H197:J197"/>
    <mergeCell ref="AX188:BA188"/>
    <mergeCell ref="BB188:BE188"/>
    <mergeCell ref="BF188:BF189"/>
    <mergeCell ref="BG188:BG189"/>
    <mergeCell ref="BH188:BH189"/>
    <mergeCell ref="BI188:BI189"/>
    <mergeCell ref="AP188:AP189"/>
    <mergeCell ref="AQ188:AQ189"/>
    <mergeCell ref="AR188:AR189"/>
    <mergeCell ref="AS188:AS189"/>
    <mergeCell ref="AT188:AT189"/>
    <mergeCell ref="AU188:AU189"/>
    <mergeCell ref="AB188:AB189"/>
    <mergeCell ref="AC188:AC189"/>
    <mergeCell ref="AD188:AD189"/>
    <mergeCell ref="AE188:AE189"/>
    <mergeCell ref="AH188:AK188"/>
    <mergeCell ref="AL188:AO188"/>
    <mergeCell ref="N188:N189"/>
    <mergeCell ref="O188:O189"/>
    <mergeCell ref="R188:U188"/>
    <mergeCell ref="V188:Y188"/>
    <mergeCell ref="Z188:Z189"/>
    <mergeCell ref="AA188:AA189"/>
    <mergeCell ref="B188:E188"/>
    <mergeCell ref="F188:I188"/>
    <mergeCell ref="J188:J189"/>
    <mergeCell ref="K188:K189"/>
    <mergeCell ref="L188:L189"/>
    <mergeCell ref="M188:M189"/>
    <mergeCell ref="AG185:AU185"/>
    <mergeCell ref="AW185:BK185"/>
    <mergeCell ref="B187:L187"/>
    <mergeCell ref="M187:O187"/>
    <mergeCell ref="R187:AB187"/>
    <mergeCell ref="AC187:AE187"/>
    <mergeCell ref="AH187:AR187"/>
    <mergeCell ref="AS187:AU187"/>
    <mergeCell ref="AX187:BH187"/>
    <mergeCell ref="BI187:BK187"/>
    <mergeCell ref="A177:O177"/>
    <mergeCell ref="B179:D179"/>
    <mergeCell ref="E179:G179"/>
    <mergeCell ref="H179:J179"/>
    <mergeCell ref="A185:O185"/>
    <mergeCell ref="Q185:AE185"/>
    <mergeCell ref="BF170:BF171"/>
    <mergeCell ref="BG170:BG171"/>
    <mergeCell ref="BH170:BH171"/>
    <mergeCell ref="BI170:BI171"/>
    <mergeCell ref="BJ170:BJ171"/>
    <mergeCell ref="BK170:BK171"/>
    <mergeCell ref="AR170:AR171"/>
    <mergeCell ref="AS170:AS171"/>
    <mergeCell ref="AT170:AT171"/>
    <mergeCell ref="AU170:AU171"/>
    <mergeCell ref="AX170:BA170"/>
    <mergeCell ref="BB170:BE170"/>
    <mergeCell ref="AD170:AD171"/>
    <mergeCell ref="AE170:AE171"/>
    <mergeCell ref="AH170:AK170"/>
    <mergeCell ref="AL170:AO170"/>
    <mergeCell ref="AP170:AP171"/>
    <mergeCell ref="AQ170:AQ171"/>
    <mergeCell ref="R170:U170"/>
    <mergeCell ref="V170:Y170"/>
    <mergeCell ref="Z170:Z171"/>
    <mergeCell ref="AA170:AA171"/>
    <mergeCell ref="AB170:AB171"/>
    <mergeCell ref="AC170:AC171"/>
    <mergeCell ref="AX169:BH169"/>
    <mergeCell ref="BI169:BK169"/>
    <mergeCell ref="B170:E170"/>
    <mergeCell ref="F170:I170"/>
    <mergeCell ref="J170:J171"/>
    <mergeCell ref="K170:K171"/>
    <mergeCell ref="L170:L171"/>
    <mergeCell ref="M170:M171"/>
    <mergeCell ref="N170:N171"/>
    <mergeCell ref="O170:O171"/>
    <mergeCell ref="A167:O167"/>
    <mergeCell ref="Q167:AE167"/>
    <mergeCell ref="AG167:AU167"/>
    <mergeCell ref="AW167:BK167"/>
    <mergeCell ref="B169:L169"/>
    <mergeCell ref="M169:O169"/>
    <mergeCell ref="R169:AB169"/>
    <mergeCell ref="AC169:AE169"/>
    <mergeCell ref="AH169:AR169"/>
    <mergeCell ref="AS169:AU169"/>
    <mergeCell ref="BJ152:BJ153"/>
    <mergeCell ref="BK152:BK153"/>
    <mergeCell ref="A159:O159"/>
    <mergeCell ref="B161:D161"/>
    <mergeCell ref="E161:G161"/>
    <mergeCell ref="H161:J161"/>
    <mergeCell ref="AX152:BA152"/>
    <mergeCell ref="BB152:BE152"/>
    <mergeCell ref="BF152:BF153"/>
    <mergeCell ref="BG152:BG153"/>
    <mergeCell ref="BH152:BH153"/>
    <mergeCell ref="BI152:BI153"/>
    <mergeCell ref="AP152:AP153"/>
    <mergeCell ref="AQ152:AQ153"/>
    <mergeCell ref="AR152:AR153"/>
    <mergeCell ref="AS152:AS153"/>
    <mergeCell ref="AT152:AT153"/>
    <mergeCell ref="AU152:AU153"/>
    <mergeCell ref="AB152:AB153"/>
    <mergeCell ref="AC152:AC153"/>
    <mergeCell ref="AD152:AD153"/>
    <mergeCell ref="AE152:AE153"/>
    <mergeCell ref="AH152:AK152"/>
    <mergeCell ref="AL152:AO152"/>
    <mergeCell ref="N152:N153"/>
    <mergeCell ref="O152:O153"/>
    <mergeCell ref="R152:U152"/>
    <mergeCell ref="V152:Y152"/>
    <mergeCell ref="Z152:Z153"/>
    <mergeCell ref="AA152:AA153"/>
    <mergeCell ref="B152:E152"/>
    <mergeCell ref="F152:I152"/>
    <mergeCell ref="J152:J153"/>
    <mergeCell ref="K152:K153"/>
    <mergeCell ref="L152:L153"/>
    <mergeCell ref="M152:M153"/>
    <mergeCell ref="AG149:AU149"/>
    <mergeCell ref="AW149:BK149"/>
    <mergeCell ref="B151:L151"/>
    <mergeCell ref="M151:O151"/>
    <mergeCell ref="R151:AB151"/>
    <mergeCell ref="AC151:AE151"/>
    <mergeCell ref="AH151:AR151"/>
    <mergeCell ref="AS151:AU151"/>
    <mergeCell ref="AX151:BH151"/>
    <mergeCell ref="BI151:BK151"/>
    <mergeCell ref="A141:O141"/>
    <mergeCell ref="B143:D143"/>
    <mergeCell ref="E143:G143"/>
    <mergeCell ref="H143:J143"/>
    <mergeCell ref="A149:O149"/>
    <mergeCell ref="Q149:AE149"/>
    <mergeCell ref="AP134:AP135"/>
    <mergeCell ref="AQ134:AQ135"/>
    <mergeCell ref="AR134:AR135"/>
    <mergeCell ref="AS134:AS135"/>
    <mergeCell ref="AT134:AT135"/>
    <mergeCell ref="AU134:AU135"/>
    <mergeCell ref="AB134:AB135"/>
    <mergeCell ref="AC134:AC135"/>
    <mergeCell ref="AD134:AD135"/>
    <mergeCell ref="AE134:AE135"/>
    <mergeCell ref="AH134:AK134"/>
    <mergeCell ref="AL134:AO134"/>
    <mergeCell ref="N134:N135"/>
    <mergeCell ref="O134:O135"/>
    <mergeCell ref="R134:U134"/>
    <mergeCell ref="V134:Y134"/>
    <mergeCell ref="Z134:Z135"/>
    <mergeCell ref="AA134:AA135"/>
    <mergeCell ref="B134:E134"/>
    <mergeCell ref="F134:I134"/>
    <mergeCell ref="J134:J135"/>
    <mergeCell ref="K134:K135"/>
    <mergeCell ref="L134:L135"/>
    <mergeCell ref="M134:M135"/>
    <mergeCell ref="AG131:AU131"/>
    <mergeCell ref="B133:L133"/>
    <mergeCell ref="M133:O133"/>
    <mergeCell ref="R133:AB133"/>
    <mergeCell ref="AC133:AE133"/>
    <mergeCell ref="AH133:AR133"/>
    <mergeCell ref="AS133:AU133"/>
    <mergeCell ref="A123:O123"/>
    <mergeCell ref="B125:D125"/>
    <mergeCell ref="E125:G125"/>
    <mergeCell ref="H125:J125"/>
    <mergeCell ref="A131:O131"/>
    <mergeCell ref="Q131:AE131"/>
    <mergeCell ref="AP116:AP117"/>
    <mergeCell ref="AQ116:AQ117"/>
    <mergeCell ref="AR116:AR117"/>
    <mergeCell ref="AS116:AS117"/>
    <mergeCell ref="AT116:AT117"/>
    <mergeCell ref="AU116:AU117"/>
    <mergeCell ref="AB116:AB117"/>
    <mergeCell ref="AC116:AC117"/>
    <mergeCell ref="AD116:AD117"/>
    <mergeCell ref="AE116:AE117"/>
    <mergeCell ref="AH116:AK116"/>
    <mergeCell ref="AL116:AO116"/>
    <mergeCell ref="N116:N117"/>
    <mergeCell ref="O116:O117"/>
    <mergeCell ref="R116:U116"/>
    <mergeCell ref="V116:Y116"/>
    <mergeCell ref="Z116:Z117"/>
    <mergeCell ref="AA116:AA117"/>
    <mergeCell ref="B116:E116"/>
    <mergeCell ref="F116:I116"/>
    <mergeCell ref="J116:J117"/>
    <mergeCell ref="K116:K117"/>
    <mergeCell ref="L116:L117"/>
    <mergeCell ref="M116:M117"/>
    <mergeCell ref="AG113:AU113"/>
    <mergeCell ref="B115:L115"/>
    <mergeCell ref="M115:O115"/>
    <mergeCell ref="R115:AB115"/>
    <mergeCell ref="AC115:AE115"/>
    <mergeCell ref="AH115:AR115"/>
    <mergeCell ref="AS115:AU115"/>
    <mergeCell ref="A105:O105"/>
    <mergeCell ref="B107:D107"/>
    <mergeCell ref="E107:G107"/>
    <mergeCell ref="H107:J107"/>
    <mergeCell ref="A113:O113"/>
    <mergeCell ref="Q113:AE113"/>
    <mergeCell ref="AP98:AP99"/>
    <mergeCell ref="AQ98:AQ99"/>
    <mergeCell ref="AR98:AR99"/>
    <mergeCell ref="AS98:AS99"/>
    <mergeCell ref="AT98:AT99"/>
    <mergeCell ref="AU98:AU99"/>
    <mergeCell ref="AB98:AB99"/>
    <mergeCell ref="AC98:AC99"/>
    <mergeCell ref="AD98:AD99"/>
    <mergeCell ref="AE98:AE99"/>
    <mergeCell ref="AH98:AK98"/>
    <mergeCell ref="AL98:AO98"/>
    <mergeCell ref="N98:N99"/>
    <mergeCell ref="O98:O99"/>
    <mergeCell ref="R98:U98"/>
    <mergeCell ref="V98:Y98"/>
    <mergeCell ref="Z98:Z99"/>
    <mergeCell ref="AA98:AA99"/>
    <mergeCell ref="B98:E98"/>
    <mergeCell ref="F98:I98"/>
    <mergeCell ref="J98:J99"/>
    <mergeCell ref="K98:K99"/>
    <mergeCell ref="L98:L99"/>
    <mergeCell ref="M98:M99"/>
    <mergeCell ref="AG95:AU95"/>
    <mergeCell ref="B97:L97"/>
    <mergeCell ref="M97:O97"/>
    <mergeCell ref="R97:AB97"/>
    <mergeCell ref="AC97:AE97"/>
    <mergeCell ref="AH97:AR97"/>
    <mergeCell ref="AS97:AU97"/>
    <mergeCell ref="A87:O87"/>
    <mergeCell ref="B89:D89"/>
    <mergeCell ref="E89:G89"/>
    <mergeCell ref="H89:J89"/>
    <mergeCell ref="A95:O95"/>
    <mergeCell ref="Q95:AE95"/>
    <mergeCell ref="AP80:AP81"/>
    <mergeCell ref="AQ80:AQ81"/>
    <mergeCell ref="AR80:AR81"/>
    <mergeCell ref="AS80:AS81"/>
    <mergeCell ref="AT80:AT81"/>
    <mergeCell ref="AU80:AU81"/>
    <mergeCell ref="AB80:AB81"/>
    <mergeCell ref="AC80:AC81"/>
    <mergeCell ref="AD80:AD81"/>
    <mergeCell ref="AE80:AE81"/>
    <mergeCell ref="AH80:AK80"/>
    <mergeCell ref="AL80:AO80"/>
    <mergeCell ref="N80:N81"/>
    <mergeCell ref="O80:O81"/>
    <mergeCell ref="R80:U80"/>
    <mergeCell ref="V80:Y80"/>
    <mergeCell ref="Z80:Z81"/>
    <mergeCell ref="AA80:AA81"/>
    <mergeCell ref="B80:E80"/>
    <mergeCell ref="F80:I80"/>
    <mergeCell ref="J80:J81"/>
    <mergeCell ref="K80:K81"/>
    <mergeCell ref="L80:L81"/>
    <mergeCell ref="M80:M81"/>
    <mergeCell ref="A77:O77"/>
    <mergeCell ref="Q77:AE77"/>
    <mergeCell ref="AG77:AU77"/>
    <mergeCell ref="B79:L79"/>
    <mergeCell ref="M79:O79"/>
    <mergeCell ref="R79:AB79"/>
    <mergeCell ref="AC79:AE79"/>
    <mergeCell ref="AH79:AR79"/>
    <mergeCell ref="AS79:AU79"/>
    <mergeCell ref="AB62:AB63"/>
    <mergeCell ref="AC62:AC63"/>
    <mergeCell ref="AD62:AD63"/>
    <mergeCell ref="AE62:AE63"/>
    <mergeCell ref="A69:O69"/>
    <mergeCell ref="B71:D71"/>
    <mergeCell ref="E71:G71"/>
    <mergeCell ref="H71:J71"/>
    <mergeCell ref="N62:N63"/>
    <mergeCell ref="O62:O63"/>
    <mergeCell ref="R62:U62"/>
    <mergeCell ref="V62:Y62"/>
    <mergeCell ref="Z62:Z63"/>
    <mergeCell ref="AA62:AA63"/>
    <mergeCell ref="B62:E62"/>
    <mergeCell ref="F62:I62"/>
    <mergeCell ref="J62:J63"/>
    <mergeCell ref="K62:K63"/>
    <mergeCell ref="L62:L63"/>
    <mergeCell ref="M62:M63"/>
    <mergeCell ref="A59:O59"/>
    <mergeCell ref="Q59:AE59"/>
    <mergeCell ref="B61:L61"/>
    <mergeCell ref="M61:O61"/>
    <mergeCell ref="R61:AB61"/>
    <mergeCell ref="AC61:AE61"/>
    <mergeCell ref="AB44:AB45"/>
    <mergeCell ref="AC44:AC45"/>
    <mergeCell ref="AD44:AD45"/>
    <mergeCell ref="AE44:AE45"/>
    <mergeCell ref="A51:O51"/>
    <mergeCell ref="B53:D53"/>
    <mergeCell ref="E53:G53"/>
    <mergeCell ref="H53:J53"/>
    <mergeCell ref="N44:N45"/>
    <mergeCell ref="O44:O45"/>
    <mergeCell ref="R44:U44"/>
    <mergeCell ref="V44:Y44"/>
    <mergeCell ref="Z44:Z45"/>
    <mergeCell ref="AA44:AA45"/>
    <mergeCell ref="B44:E44"/>
    <mergeCell ref="F44:I44"/>
    <mergeCell ref="J44:J45"/>
    <mergeCell ref="K44:K45"/>
    <mergeCell ref="L44:L45"/>
    <mergeCell ref="M44:M45"/>
    <mergeCell ref="A41:O41"/>
    <mergeCell ref="Q41:AE41"/>
    <mergeCell ref="B43:L43"/>
    <mergeCell ref="M43:O43"/>
    <mergeCell ref="R43:AB43"/>
    <mergeCell ref="AC43:AE43"/>
    <mergeCell ref="AB26:AB27"/>
    <mergeCell ref="AC26:AC27"/>
    <mergeCell ref="AD26:AD27"/>
    <mergeCell ref="AE26:AE27"/>
    <mergeCell ref="A33:O33"/>
    <mergeCell ref="B35:D35"/>
    <mergeCell ref="E35:G35"/>
    <mergeCell ref="H35:J35"/>
    <mergeCell ref="N26:N27"/>
    <mergeCell ref="O26:O27"/>
    <mergeCell ref="R26:U26"/>
    <mergeCell ref="V26:Y26"/>
    <mergeCell ref="Z26:Z27"/>
    <mergeCell ref="AA26:AA27"/>
    <mergeCell ref="B26:E26"/>
    <mergeCell ref="F26:I26"/>
    <mergeCell ref="J26:J27"/>
    <mergeCell ref="K26:K27"/>
    <mergeCell ref="L26:L27"/>
    <mergeCell ref="M26:M27"/>
    <mergeCell ref="A23:O23"/>
    <mergeCell ref="Q23:AE23"/>
    <mergeCell ref="B25:L25"/>
    <mergeCell ref="M25:O25"/>
    <mergeCell ref="R25:AB25"/>
    <mergeCell ref="AC25:AE25"/>
    <mergeCell ref="M8:M9"/>
    <mergeCell ref="N8:N9"/>
    <mergeCell ref="O8:O9"/>
    <mergeCell ref="A15:O15"/>
    <mergeCell ref="B17:D17"/>
    <mergeCell ref="E17:G17"/>
    <mergeCell ref="H17:J17"/>
    <mergeCell ref="A1:O1"/>
    <mergeCell ref="A2:O3"/>
  </mergeCells>
  <conditionalFormatting sqref="G199:G201 D199:D201 G181:G183 D181:D183 G163:G165 D163:D165 G145:G147 D145:D147 G127:G129 D127:D129 G109:G111 D109:D111 G91:G93 D91:D93 G73:G75 D73:D75 G55:G57 D55:D57 G37:G39 D37:D39 G19:G21 D19:D21">
    <cfRule type="cellIs" dxfId="48" priority="16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46" priority="15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43" priority="14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41" priority="13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37" priority="12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35" priority="11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31" priority="10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29" priority="9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25" priority="8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23" priority="7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19" priority="6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17" priority="5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13" priority="4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11" priority="3" operator="lessThan">
      <formula>0</formula>
    </cfRule>
  </conditionalFormatting>
  <conditionalFormatting sqref="G199:G201 D199:D201 G181:G183 D181:D183 G163:G165 D163:D165 G145:G147 D145:D147 G127:G129 D127:D129 G109:G111 D109:D111 G91:G93 D91:D93 G73:G75 D73:D75 G55:G57 D55:D57 G37:G39 D37:D39 G19:G21 D19:D21">
    <cfRule type="cellIs" dxfId="5" priority="2" operator="greaterThan">
      <formula>0.7565</formula>
    </cfRule>
  </conditionalFormatting>
  <conditionalFormatting sqref="R191:AE193 AH191:AU193 AX191:BK193 R173:AE175 AH173:AU175 AX173:BK175 R155:AE157 AH155:AU157 AX155:BK157 R137:AE139 AH137:AU139 R119:AE121 AH119:AU121 R101:AE103 AH101:AU103 R83:AE85 AH83:AU85 R65:AE67 R47:AE49 R29:AE31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14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11" sqref="A11:XFD11"/>
    </sheetView>
  </sheetViews>
  <sheetFormatPr baseColWidth="10" defaultColWidth="8.88671875" defaultRowHeight="14.4"/>
  <cols>
    <col min="1" max="1" width="29.6640625" style="122" customWidth="1"/>
    <col min="2" max="2" width="12.88671875" style="123" bestFit="1" customWidth="1"/>
    <col min="3" max="3" width="13" style="123" bestFit="1" customWidth="1"/>
    <col min="4" max="9" width="12.88671875" style="123" bestFit="1" customWidth="1"/>
    <col min="10" max="10" width="16.33203125" style="123" bestFit="1" customWidth="1"/>
    <col min="11" max="11" width="13.33203125" style="123" customWidth="1"/>
    <col min="12" max="12" width="15.88671875" style="123" bestFit="1" customWidth="1"/>
    <col min="13" max="13" width="15.109375" style="123" bestFit="1" customWidth="1"/>
    <col min="14" max="14" width="12.88671875" style="123" bestFit="1" customWidth="1"/>
    <col min="15" max="15" width="13" style="123" bestFit="1" customWidth="1"/>
    <col min="16" max="21" width="12.88671875" style="123" bestFit="1" customWidth="1"/>
    <col min="22" max="22" width="16.33203125" style="123" bestFit="1" customWidth="1"/>
    <col min="23" max="23" width="13.33203125" style="123" customWidth="1"/>
    <col min="24" max="24" width="15.88671875" style="123" bestFit="1" customWidth="1"/>
    <col min="25" max="25" width="15.109375" style="123" bestFit="1" customWidth="1"/>
    <col min="26" max="26" width="12.88671875" style="123" bestFit="1" customWidth="1"/>
    <col min="27" max="27" width="13" style="123" bestFit="1" customWidth="1"/>
    <col min="28" max="33" width="12.88671875" style="123" bestFit="1" customWidth="1"/>
    <col min="34" max="34" width="16.33203125" style="123" bestFit="1" customWidth="1"/>
    <col min="35" max="35" width="13.33203125" style="123" customWidth="1"/>
    <col min="36" max="36" width="15.88671875" style="122" bestFit="1" customWidth="1"/>
    <col min="37" max="37" width="15.109375" style="122" bestFit="1" customWidth="1"/>
    <col min="38" max="38" width="12.88671875" style="122" bestFit="1" customWidth="1"/>
    <col min="39" max="39" width="13" style="122" bestFit="1" customWidth="1"/>
    <col min="40" max="45" width="12.88671875" style="122" bestFit="1" customWidth="1"/>
    <col min="46" max="46" width="16.33203125" style="122" bestFit="1" customWidth="1"/>
    <col min="47" max="47" width="13.33203125" style="122" bestFit="1" customWidth="1"/>
    <col min="48" max="48" width="15.88671875" style="122" bestFit="1" customWidth="1"/>
    <col min="49" max="49" width="15.109375" style="122" bestFit="1" customWidth="1"/>
    <col min="50" max="50" width="12.88671875" style="122" bestFit="1" customWidth="1"/>
    <col min="51" max="51" width="13" style="122" bestFit="1" customWidth="1"/>
    <col min="52" max="57" width="12.88671875" style="122" bestFit="1" customWidth="1"/>
    <col min="58" max="58" width="16.33203125" style="122" bestFit="1" customWidth="1"/>
    <col min="59" max="59" width="13.33203125" style="122" bestFit="1" customWidth="1"/>
    <col min="60" max="16384" width="8.88671875" style="122"/>
  </cols>
  <sheetData>
    <row r="1" spans="1:59" s="118" customFormat="1" ht="25.2" customHeight="1">
      <c r="A1" s="137" t="s">
        <v>124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0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1:59" s="141" customFormat="1" ht="16.05" customHeight="1">
      <c r="A2" s="138" t="s">
        <v>125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</row>
    <row r="3" spans="1:59" s="118" customFormat="1" ht="16.05" customHeight="1">
      <c r="A3" s="143" t="s">
        <v>123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19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59" s="171" customFormat="1" ht="16.05" customHeight="1" thickBot="1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9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</row>
    <row r="5" spans="1:59" s="121" customFormat="1" ht="15.6" thickTop="1" thickBot="1">
      <c r="A5" s="131" t="s">
        <v>43</v>
      </c>
      <c r="B5" s="120" t="s">
        <v>44</v>
      </c>
      <c r="C5" s="120" t="s">
        <v>45</v>
      </c>
      <c r="D5" s="120" t="s">
        <v>46</v>
      </c>
      <c r="E5" s="120" t="s">
        <v>47</v>
      </c>
      <c r="F5" s="120" t="s">
        <v>48</v>
      </c>
      <c r="G5" s="120" t="s">
        <v>49</v>
      </c>
      <c r="H5" s="120" t="s">
        <v>50</v>
      </c>
      <c r="I5" s="120" t="s">
        <v>51</v>
      </c>
      <c r="J5" s="120" t="s">
        <v>52</v>
      </c>
      <c r="K5" s="120" t="s">
        <v>53</v>
      </c>
      <c r="L5" s="120" t="s">
        <v>54</v>
      </c>
      <c r="M5" s="120" t="s">
        <v>55</v>
      </c>
      <c r="N5" s="120" t="s">
        <v>56</v>
      </c>
      <c r="O5" s="120" t="s">
        <v>57</v>
      </c>
      <c r="P5" s="120" t="s">
        <v>58</v>
      </c>
      <c r="Q5" s="120" t="s">
        <v>59</v>
      </c>
      <c r="R5" s="120" t="s">
        <v>60</v>
      </c>
      <c r="S5" s="120" t="s">
        <v>61</v>
      </c>
      <c r="T5" s="120" t="s">
        <v>62</v>
      </c>
      <c r="U5" s="120" t="s">
        <v>63</v>
      </c>
      <c r="V5" s="120" t="s">
        <v>64</v>
      </c>
      <c r="W5" s="120" t="s">
        <v>65</v>
      </c>
      <c r="X5" s="120" t="s">
        <v>66</v>
      </c>
      <c r="Y5" s="120" t="s">
        <v>67</v>
      </c>
      <c r="Z5" s="120" t="s">
        <v>68</v>
      </c>
      <c r="AA5" s="120" t="s">
        <v>69</v>
      </c>
      <c r="AB5" s="120" t="s">
        <v>70</v>
      </c>
      <c r="AC5" s="120" t="s">
        <v>71</v>
      </c>
      <c r="AD5" s="120" t="s">
        <v>72</v>
      </c>
      <c r="AE5" s="120" t="s">
        <v>73</v>
      </c>
      <c r="AF5" s="120" t="s">
        <v>74</v>
      </c>
      <c r="AG5" s="120" t="s">
        <v>75</v>
      </c>
      <c r="AH5" s="120" t="s">
        <v>76</v>
      </c>
      <c r="AI5" s="120" t="s">
        <v>77</v>
      </c>
      <c r="AJ5" s="120" t="s">
        <v>78</v>
      </c>
      <c r="AK5" s="120" t="s">
        <v>79</v>
      </c>
      <c r="AL5" s="120" t="s">
        <v>80</v>
      </c>
      <c r="AM5" s="120" t="s">
        <v>81</v>
      </c>
      <c r="AN5" s="120" t="s">
        <v>82</v>
      </c>
      <c r="AO5" s="120" t="s">
        <v>83</v>
      </c>
      <c r="AP5" s="120" t="s">
        <v>84</v>
      </c>
      <c r="AQ5" s="120" t="s">
        <v>85</v>
      </c>
      <c r="AR5" s="120" t="s">
        <v>86</v>
      </c>
      <c r="AS5" s="120" t="s">
        <v>87</v>
      </c>
      <c r="AT5" s="120" t="s">
        <v>88</v>
      </c>
      <c r="AU5" s="120" t="s">
        <v>89</v>
      </c>
      <c r="AV5" s="120" t="s">
        <v>90</v>
      </c>
      <c r="AW5" s="120" t="s">
        <v>91</v>
      </c>
      <c r="AX5" s="120" t="s">
        <v>92</v>
      </c>
      <c r="AY5" s="120" t="s">
        <v>93</v>
      </c>
      <c r="AZ5" s="120" t="s">
        <v>94</v>
      </c>
      <c r="BA5" s="120" t="s">
        <v>95</v>
      </c>
      <c r="BB5" s="120" t="s">
        <v>96</v>
      </c>
      <c r="BC5" s="120" t="s">
        <v>97</v>
      </c>
      <c r="BD5" s="120" t="s">
        <v>98</v>
      </c>
      <c r="BE5" s="120" t="s">
        <v>99</v>
      </c>
      <c r="BF5" s="120" t="s">
        <v>100</v>
      </c>
      <c r="BG5" s="120" t="s">
        <v>101</v>
      </c>
    </row>
    <row r="6" spans="1:59" s="186" customFormat="1" ht="15" thickTop="1">
      <c r="A6" s="185" t="s">
        <v>102</v>
      </c>
      <c r="B6" s="115">
        <v>347645.62</v>
      </c>
      <c r="C6" s="115">
        <v>346597.95</v>
      </c>
      <c r="D6" s="115">
        <v>348162.7</v>
      </c>
      <c r="E6" s="115">
        <v>350279.83</v>
      </c>
      <c r="F6" s="115">
        <v>352274.91</v>
      </c>
      <c r="G6" s="115">
        <v>356691.05</v>
      </c>
      <c r="H6" s="115">
        <v>361115.95</v>
      </c>
      <c r="I6" s="115">
        <v>358575.35999999999</v>
      </c>
      <c r="J6" s="115">
        <v>356660.43</v>
      </c>
      <c r="K6" s="115">
        <v>355716.48</v>
      </c>
      <c r="L6" s="115">
        <v>357990</v>
      </c>
      <c r="M6" s="115">
        <v>361657.39</v>
      </c>
      <c r="N6" s="115">
        <v>357492.64</v>
      </c>
      <c r="O6" s="115">
        <v>356296.45</v>
      </c>
      <c r="P6" s="115">
        <v>357338.4</v>
      </c>
      <c r="Q6" s="115">
        <v>358976.57</v>
      </c>
      <c r="R6" s="115">
        <v>360856.18</v>
      </c>
      <c r="S6" s="115">
        <v>365179.52</v>
      </c>
      <c r="T6" s="115">
        <v>368665.91</v>
      </c>
      <c r="U6" s="115">
        <v>365584.59</v>
      </c>
      <c r="V6" s="115">
        <v>363633.2</v>
      </c>
      <c r="W6" s="115">
        <v>363576.09</v>
      </c>
      <c r="X6" s="115">
        <v>367068.38</v>
      </c>
      <c r="Y6" s="115">
        <v>370910.24</v>
      </c>
      <c r="Z6" s="115">
        <v>366023.55</v>
      </c>
      <c r="AA6" s="115">
        <v>364419.75</v>
      </c>
      <c r="AB6" s="115">
        <v>364797.62</v>
      </c>
      <c r="AC6" s="115">
        <v>365947.5</v>
      </c>
      <c r="AD6" s="115">
        <v>367415.36</v>
      </c>
      <c r="AE6" s="115">
        <v>371564.4</v>
      </c>
      <c r="AF6" s="115">
        <v>375680.3</v>
      </c>
      <c r="AG6" s="115">
        <v>372670.52</v>
      </c>
      <c r="AH6" s="115">
        <v>370229.9</v>
      </c>
      <c r="AI6" s="115">
        <v>369322</v>
      </c>
      <c r="AJ6" s="115">
        <v>371838.15</v>
      </c>
      <c r="AK6" s="115">
        <v>375594.33</v>
      </c>
      <c r="AL6" s="115">
        <v>369965.81</v>
      </c>
      <c r="AM6" s="115">
        <v>368862.5</v>
      </c>
      <c r="AN6" s="115">
        <v>364495.05</v>
      </c>
      <c r="AO6" s="115">
        <v>356557.45</v>
      </c>
      <c r="AP6" s="115">
        <v>355339.05</v>
      </c>
      <c r="AQ6" s="115">
        <v>358245.26</v>
      </c>
      <c r="AR6" s="115">
        <v>361627.04</v>
      </c>
      <c r="AS6" s="115">
        <v>359931.62</v>
      </c>
      <c r="AT6" s="115">
        <v>358555.55</v>
      </c>
      <c r="AU6" s="115">
        <v>358520.05</v>
      </c>
      <c r="AV6" s="115">
        <v>358692.14</v>
      </c>
      <c r="AW6" s="115">
        <v>360454.89</v>
      </c>
      <c r="AX6" s="115">
        <v>356078.05</v>
      </c>
      <c r="AY6" s="115">
        <v>354376.95</v>
      </c>
      <c r="AZ6" s="115">
        <v>356130.17</v>
      </c>
      <c r="BA6" s="115">
        <v>358280.5</v>
      </c>
      <c r="BB6" s="115">
        <v>360426.86</v>
      </c>
      <c r="BC6" s="115">
        <v>365113.77</v>
      </c>
      <c r="BD6" s="115">
        <v>369749.45</v>
      </c>
      <c r="BE6" s="115">
        <v>366901.5</v>
      </c>
      <c r="BF6" s="115">
        <v>366789.86</v>
      </c>
      <c r="BG6" s="115">
        <v>366925.5</v>
      </c>
    </row>
    <row r="7" spans="1:59" s="186" customFormat="1">
      <c r="A7" s="185" t="s">
        <v>103</v>
      </c>
      <c r="B7" s="115">
        <v>39734.519999999997</v>
      </c>
      <c r="C7" s="115">
        <v>39600.300000000003</v>
      </c>
      <c r="D7" s="115">
        <v>40115.699999999997</v>
      </c>
      <c r="E7" s="115">
        <v>41841.83</v>
      </c>
      <c r="F7" s="115">
        <v>42649.5</v>
      </c>
      <c r="G7" s="115">
        <v>44693.82</v>
      </c>
      <c r="H7" s="115">
        <v>48024.43</v>
      </c>
      <c r="I7" s="115">
        <v>48263.14</v>
      </c>
      <c r="J7" s="115">
        <v>44306.67</v>
      </c>
      <c r="K7" s="115">
        <v>42185.9</v>
      </c>
      <c r="L7" s="115">
        <v>41358</v>
      </c>
      <c r="M7" s="115">
        <v>41524.83</v>
      </c>
      <c r="N7" s="115">
        <v>40831.86</v>
      </c>
      <c r="O7" s="115">
        <v>40755.35</v>
      </c>
      <c r="P7" s="115">
        <v>41568.5</v>
      </c>
      <c r="Q7" s="115">
        <v>42693.95</v>
      </c>
      <c r="R7" s="115">
        <v>43790.41</v>
      </c>
      <c r="S7" s="115">
        <v>45615.57</v>
      </c>
      <c r="T7" s="115">
        <v>48956.41</v>
      </c>
      <c r="U7" s="115">
        <v>49139.45</v>
      </c>
      <c r="V7" s="115">
        <v>45118.5</v>
      </c>
      <c r="W7" s="115">
        <v>43190.09</v>
      </c>
      <c r="X7" s="115">
        <v>42595.76</v>
      </c>
      <c r="Y7" s="115">
        <v>42784.65</v>
      </c>
      <c r="Z7" s="115">
        <v>42048.77</v>
      </c>
      <c r="AA7" s="115">
        <v>41958</v>
      </c>
      <c r="AB7" s="115">
        <v>42347.57</v>
      </c>
      <c r="AC7" s="115">
        <v>43893</v>
      </c>
      <c r="AD7" s="115">
        <v>44923.09</v>
      </c>
      <c r="AE7" s="115">
        <v>46794.35</v>
      </c>
      <c r="AF7" s="115">
        <v>50110.7</v>
      </c>
      <c r="AG7" s="115">
        <v>50364.05</v>
      </c>
      <c r="AH7" s="115">
        <v>46270.239999999998</v>
      </c>
      <c r="AI7" s="115">
        <v>44218.22</v>
      </c>
      <c r="AJ7" s="115">
        <v>43416.4</v>
      </c>
      <c r="AK7" s="115">
        <v>43536.83</v>
      </c>
      <c r="AL7" s="115">
        <v>42750.9</v>
      </c>
      <c r="AM7" s="115">
        <v>42637.85</v>
      </c>
      <c r="AN7" s="115">
        <v>42492.41</v>
      </c>
      <c r="AO7" s="115">
        <v>41380.449999999997</v>
      </c>
      <c r="AP7" s="115">
        <v>41387.550000000003</v>
      </c>
      <c r="AQ7" s="115">
        <v>42646.59</v>
      </c>
      <c r="AR7" s="115">
        <v>46147.22</v>
      </c>
      <c r="AS7" s="115">
        <v>46730.43</v>
      </c>
      <c r="AT7" s="115">
        <v>43941.91</v>
      </c>
      <c r="AU7" s="115">
        <v>42470.48</v>
      </c>
      <c r="AV7" s="115">
        <v>41887.949999999997</v>
      </c>
      <c r="AW7" s="115">
        <v>41928.839999999997</v>
      </c>
      <c r="AX7" s="115">
        <v>41177.58</v>
      </c>
      <c r="AY7" s="115">
        <v>40824.300000000003</v>
      </c>
      <c r="AZ7" s="115">
        <v>41257.35</v>
      </c>
      <c r="BA7" s="115">
        <v>42095.85</v>
      </c>
      <c r="BB7" s="115">
        <v>42850.29</v>
      </c>
      <c r="BC7" s="115">
        <v>45168.45</v>
      </c>
      <c r="BD7" s="115">
        <v>48508.91</v>
      </c>
      <c r="BE7" s="115">
        <v>48800.86</v>
      </c>
      <c r="BF7" s="115">
        <v>45351.73</v>
      </c>
      <c r="BG7" s="115">
        <v>43893.85</v>
      </c>
    </row>
    <row r="8" spans="1:59" s="186" customFormat="1">
      <c r="A8" s="185" t="s">
        <v>104</v>
      </c>
      <c r="B8" s="115">
        <v>22929.86</v>
      </c>
      <c r="C8" s="115">
        <v>22874.7</v>
      </c>
      <c r="D8" s="115">
        <v>22924.87</v>
      </c>
      <c r="E8" s="115">
        <v>23008.39</v>
      </c>
      <c r="F8" s="115">
        <v>24025.41</v>
      </c>
      <c r="G8" s="115">
        <v>27144.09</v>
      </c>
      <c r="H8" s="115">
        <v>29450.33</v>
      </c>
      <c r="I8" s="115">
        <v>29721.77</v>
      </c>
      <c r="J8" s="115">
        <v>27605.71</v>
      </c>
      <c r="K8" s="115">
        <v>24741.759999999998</v>
      </c>
      <c r="L8" s="115">
        <v>23947.33</v>
      </c>
      <c r="M8" s="115">
        <v>23917.33</v>
      </c>
      <c r="N8" s="115">
        <v>23293.68</v>
      </c>
      <c r="O8" s="115">
        <v>23163.65</v>
      </c>
      <c r="P8" s="115">
        <v>23235</v>
      </c>
      <c r="Q8" s="115">
        <v>23177.14</v>
      </c>
      <c r="R8" s="115">
        <v>23814.09</v>
      </c>
      <c r="S8" s="115">
        <v>26207.05</v>
      </c>
      <c r="T8" s="115">
        <v>29074.5</v>
      </c>
      <c r="U8" s="115">
        <v>28863.32</v>
      </c>
      <c r="V8" s="115">
        <v>27100.15</v>
      </c>
      <c r="W8" s="115">
        <v>24661.91</v>
      </c>
      <c r="X8" s="115">
        <v>24219.81</v>
      </c>
      <c r="Y8" s="115">
        <v>24187.94</v>
      </c>
      <c r="Z8" s="115">
        <v>23629.82</v>
      </c>
      <c r="AA8" s="115">
        <v>23523.55</v>
      </c>
      <c r="AB8" s="115">
        <v>23583.71</v>
      </c>
      <c r="AC8" s="115">
        <v>23661.5</v>
      </c>
      <c r="AD8" s="115">
        <v>24577.68</v>
      </c>
      <c r="AE8" s="115">
        <v>27143.1</v>
      </c>
      <c r="AF8" s="115">
        <v>29858.78</v>
      </c>
      <c r="AG8" s="115">
        <v>30003.759999999998</v>
      </c>
      <c r="AH8" s="115">
        <v>28233.43</v>
      </c>
      <c r="AI8" s="115">
        <v>25645.7</v>
      </c>
      <c r="AJ8" s="115">
        <v>24688.75</v>
      </c>
      <c r="AK8" s="115">
        <v>24621</v>
      </c>
      <c r="AL8" s="115">
        <v>23972.05</v>
      </c>
      <c r="AM8" s="115">
        <v>23918.85</v>
      </c>
      <c r="AN8" s="115">
        <v>23661.27</v>
      </c>
      <c r="AO8" s="115">
        <v>23323.15</v>
      </c>
      <c r="AP8" s="115">
        <v>24439.9</v>
      </c>
      <c r="AQ8" s="115">
        <v>27105.5</v>
      </c>
      <c r="AR8" s="115">
        <v>28842.43</v>
      </c>
      <c r="AS8" s="115">
        <v>28367.33</v>
      </c>
      <c r="AT8" s="115">
        <v>26048.59</v>
      </c>
      <c r="AU8" s="115">
        <v>24520.19</v>
      </c>
      <c r="AV8" s="115">
        <v>24232.57</v>
      </c>
      <c r="AW8" s="115">
        <v>24094.89</v>
      </c>
      <c r="AX8" s="115">
        <v>23552.05</v>
      </c>
      <c r="AY8" s="115">
        <v>23547.85</v>
      </c>
      <c r="AZ8" s="115">
        <v>23665.57</v>
      </c>
      <c r="BA8" s="115">
        <v>23833.45</v>
      </c>
      <c r="BB8" s="115">
        <v>24678.86</v>
      </c>
      <c r="BC8" s="115">
        <v>26916.86</v>
      </c>
      <c r="BD8" s="115">
        <v>28664.73</v>
      </c>
      <c r="BE8" s="115">
        <v>28681.14</v>
      </c>
      <c r="BF8" s="115">
        <v>26819.27</v>
      </c>
      <c r="BG8" s="115">
        <v>25359.200000000001</v>
      </c>
    </row>
    <row r="9" spans="1:59" s="186" customFormat="1">
      <c r="A9" s="185" t="s">
        <v>105</v>
      </c>
      <c r="B9" s="115">
        <v>35108.33</v>
      </c>
      <c r="C9" s="115">
        <v>34287.4</v>
      </c>
      <c r="D9" s="115">
        <v>34418.959999999999</v>
      </c>
      <c r="E9" s="115">
        <v>35821.5</v>
      </c>
      <c r="F9" s="115">
        <v>36640.050000000003</v>
      </c>
      <c r="G9" s="115">
        <v>38326.410000000003</v>
      </c>
      <c r="H9" s="115">
        <v>39796.239999999998</v>
      </c>
      <c r="I9" s="115">
        <v>39612.36</v>
      </c>
      <c r="J9" s="115">
        <v>37586.57</v>
      </c>
      <c r="K9" s="115">
        <v>36725.050000000003</v>
      </c>
      <c r="L9" s="115">
        <v>36615.86</v>
      </c>
      <c r="M9" s="115">
        <v>36912.5</v>
      </c>
      <c r="N9" s="115">
        <v>35699.18</v>
      </c>
      <c r="O9" s="115">
        <v>35158.5</v>
      </c>
      <c r="P9" s="115">
        <v>35583.699999999997</v>
      </c>
      <c r="Q9" s="115">
        <v>36283.760000000002</v>
      </c>
      <c r="R9" s="115">
        <v>36934.68</v>
      </c>
      <c r="S9" s="115">
        <v>38430.1</v>
      </c>
      <c r="T9" s="115">
        <v>39690.14</v>
      </c>
      <c r="U9" s="115">
        <v>39601.269999999997</v>
      </c>
      <c r="V9" s="115">
        <v>37496.800000000003</v>
      </c>
      <c r="W9" s="115">
        <v>36826.68</v>
      </c>
      <c r="X9" s="115">
        <v>36824.33</v>
      </c>
      <c r="Y9" s="115">
        <v>37055</v>
      </c>
      <c r="Z9" s="115">
        <v>35995.68</v>
      </c>
      <c r="AA9" s="115">
        <v>35493.199999999997</v>
      </c>
      <c r="AB9" s="115">
        <v>35533.29</v>
      </c>
      <c r="AC9" s="115">
        <v>36720.65</v>
      </c>
      <c r="AD9" s="115">
        <v>37457.769999999997</v>
      </c>
      <c r="AE9" s="115">
        <v>38624.199999999997</v>
      </c>
      <c r="AF9" s="115">
        <v>40028.57</v>
      </c>
      <c r="AG9" s="115">
        <v>39864.81</v>
      </c>
      <c r="AH9" s="115">
        <v>37756.71</v>
      </c>
      <c r="AI9" s="115">
        <v>36829.519999999997</v>
      </c>
      <c r="AJ9" s="115">
        <v>36881.800000000003</v>
      </c>
      <c r="AK9" s="115">
        <v>37121.06</v>
      </c>
      <c r="AL9" s="115">
        <v>35956.14</v>
      </c>
      <c r="AM9" s="115">
        <v>35509.300000000003</v>
      </c>
      <c r="AN9" s="115">
        <v>35113.14</v>
      </c>
      <c r="AO9" s="115">
        <v>34298.050000000003</v>
      </c>
      <c r="AP9" s="115">
        <v>34510.85</v>
      </c>
      <c r="AQ9" s="115">
        <v>35373.230000000003</v>
      </c>
      <c r="AR9" s="115">
        <v>37165.17</v>
      </c>
      <c r="AS9" s="115">
        <v>37381.43</v>
      </c>
      <c r="AT9" s="115">
        <v>36064.089999999997</v>
      </c>
      <c r="AU9" s="115">
        <v>36111.71</v>
      </c>
      <c r="AV9" s="115">
        <v>36579.9</v>
      </c>
      <c r="AW9" s="115">
        <v>36760.68</v>
      </c>
      <c r="AX9" s="115">
        <v>35825.42</v>
      </c>
      <c r="AY9" s="115">
        <v>35065.449999999997</v>
      </c>
      <c r="AZ9" s="115">
        <v>35191.129999999997</v>
      </c>
      <c r="BA9" s="115">
        <v>35517.550000000003</v>
      </c>
      <c r="BB9" s="115">
        <v>36123.57</v>
      </c>
      <c r="BC9" s="115">
        <v>37940.18</v>
      </c>
      <c r="BD9" s="115">
        <v>39543.68</v>
      </c>
      <c r="BE9" s="115">
        <v>39380.730000000003</v>
      </c>
      <c r="BF9" s="115">
        <v>37574.769999999997</v>
      </c>
      <c r="BG9" s="115">
        <v>37093.199999999997</v>
      </c>
    </row>
    <row r="10" spans="1:59" s="187" customFormat="1" ht="15" thickBot="1">
      <c r="A10" s="187" t="s">
        <v>106</v>
      </c>
      <c r="B10" s="116">
        <v>445418.33</v>
      </c>
      <c r="C10" s="116">
        <v>443360.35</v>
      </c>
      <c r="D10" s="116">
        <v>445622.22</v>
      </c>
      <c r="E10" s="116">
        <v>450951.56</v>
      </c>
      <c r="F10" s="116">
        <v>455589.86</v>
      </c>
      <c r="G10" s="116">
        <v>466855.36</v>
      </c>
      <c r="H10" s="116">
        <v>478386.95</v>
      </c>
      <c r="I10" s="116">
        <v>476172.64</v>
      </c>
      <c r="J10" s="116">
        <v>466159.38</v>
      </c>
      <c r="K10" s="116">
        <v>459369.19</v>
      </c>
      <c r="L10" s="116">
        <v>459911.19</v>
      </c>
      <c r="M10" s="116">
        <v>464012.06</v>
      </c>
      <c r="N10" s="116">
        <v>457317.36</v>
      </c>
      <c r="O10" s="116">
        <v>455373.95</v>
      </c>
      <c r="P10" s="116">
        <v>457725.6</v>
      </c>
      <c r="Q10" s="116">
        <v>461131.43</v>
      </c>
      <c r="R10" s="116">
        <v>465395.36</v>
      </c>
      <c r="S10" s="116">
        <v>475432.24</v>
      </c>
      <c r="T10" s="116">
        <v>486386.95</v>
      </c>
      <c r="U10" s="116">
        <v>483188.64</v>
      </c>
      <c r="V10" s="116">
        <v>473348.65</v>
      </c>
      <c r="W10" s="116">
        <v>468254.77</v>
      </c>
      <c r="X10" s="116">
        <v>470708.29</v>
      </c>
      <c r="Y10" s="116">
        <v>474937.82</v>
      </c>
      <c r="Z10" s="116">
        <v>467697.82</v>
      </c>
      <c r="AA10" s="116">
        <v>465394.5</v>
      </c>
      <c r="AB10" s="116">
        <v>466262.19</v>
      </c>
      <c r="AC10" s="116">
        <v>470222.65</v>
      </c>
      <c r="AD10" s="116">
        <v>474373.91</v>
      </c>
      <c r="AE10" s="116">
        <v>484126.05</v>
      </c>
      <c r="AF10" s="116">
        <v>495678.35</v>
      </c>
      <c r="AG10" s="116">
        <v>492903.14</v>
      </c>
      <c r="AH10" s="116">
        <v>482490.29</v>
      </c>
      <c r="AI10" s="116">
        <v>476015.43</v>
      </c>
      <c r="AJ10" s="116">
        <v>476825.1</v>
      </c>
      <c r="AK10" s="116">
        <v>480873.22</v>
      </c>
      <c r="AL10" s="116">
        <v>472644.9</v>
      </c>
      <c r="AM10" s="116">
        <v>470928.5</v>
      </c>
      <c r="AN10" s="116">
        <v>465761.86</v>
      </c>
      <c r="AO10" s="116">
        <v>455559.1</v>
      </c>
      <c r="AP10" s="116">
        <v>455677.35</v>
      </c>
      <c r="AQ10" s="116">
        <v>463370.58</v>
      </c>
      <c r="AR10" s="116">
        <v>473781.87</v>
      </c>
      <c r="AS10" s="116">
        <v>472410.81</v>
      </c>
      <c r="AT10" s="116">
        <v>464610.14</v>
      </c>
      <c r="AU10" s="116">
        <v>461622.43</v>
      </c>
      <c r="AV10" s="116">
        <v>461392.57</v>
      </c>
      <c r="AW10" s="116">
        <v>463239.32</v>
      </c>
      <c r="AX10" s="116">
        <v>456633.11</v>
      </c>
      <c r="AY10" s="116">
        <v>453814.55</v>
      </c>
      <c r="AZ10" s="116">
        <v>456244.22</v>
      </c>
      <c r="BA10" s="116">
        <v>459727.35</v>
      </c>
      <c r="BB10" s="116">
        <v>464079.57</v>
      </c>
      <c r="BC10" s="116">
        <v>475139.27</v>
      </c>
      <c r="BD10" s="116">
        <v>486466.77</v>
      </c>
      <c r="BE10" s="116">
        <v>483764.23</v>
      </c>
      <c r="BF10" s="116">
        <v>476535.64</v>
      </c>
      <c r="BG10" s="116">
        <v>473271.75</v>
      </c>
    </row>
    <row r="11" spans="1:59" s="118" customFormat="1" ht="13.95" customHeight="1" thickTop="1">
      <c r="A11" s="132" t="s">
        <v>107</v>
      </c>
      <c r="B11" s="133">
        <v>2310372.3799999994</v>
      </c>
      <c r="C11" s="134">
        <v>2295498.4999999991</v>
      </c>
      <c r="D11" s="134">
        <v>2303007.16</v>
      </c>
      <c r="E11" s="134">
        <v>2322830.4499999997</v>
      </c>
      <c r="F11" s="134">
        <v>2338623.2199999997</v>
      </c>
      <c r="G11" s="134">
        <v>2369967.2300000004</v>
      </c>
      <c r="H11" s="135">
        <v>2414354.7999999998</v>
      </c>
      <c r="I11" s="134">
        <v>2402631.29</v>
      </c>
      <c r="J11" s="134">
        <v>2371365.0499999998</v>
      </c>
      <c r="K11" s="134">
        <v>2364490.9400000004</v>
      </c>
      <c r="L11" s="134">
        <v>2383365.15</v>
      </c>
      <c r="M11" s="135">
        <v>2413449.75</v>
      </c>
      <c r="N11" s="134">
        <v>2376038.7699999996</v>
      </c>
      <c r="O11" s="134">
        <v>2359980.9000000004</v>
      </c>
      <c r="P11" s="134">
        <v>2367641.9499999997</v>
      </c>
      <c r="Q11" s="134">
        <v>2378582.83</v>
      </c>
      <c r="R11" s="134">
        <v>2394017.4500000007</v>
      </c>
      <c r="S11" s="134">
        <v>2422634.3800000004</v>
      </c>
      <c r="T11" s="135">
        <v>2465249.0799999991</v>
      </c>
      <c r="U11" s="134">
        <v>2452538.81</v>
      </c>
      <c r="V11" s="134">
        <v>2420575.5499999998</v>
      </c>
      <c r="W11" s="134">
        <v>2413010.7999999998</v>
      </c>
      <c r="X11" s="134">
        <v>2431082.87</v>
      </c>
      <c r="Y11" s="135">
        <v>2458045.34</v>
      </c>
      <c r="Z11" s="134">
        <v>2418914.7400000002</v>
      </c>
      <c r="AA11" s="134">
        <v>2404352.4500000002</v>
      </c>
      <c r="AB11" s="134">
        <v>2410938.23</v>
      </c>
      <c r="AC11" s="134">
        <v>2423719.6499999994</v>
      </c>
      <c r="AD11" s="134">
        <v>2436247.37</v>
      </c>
      <c r="AE11" s="134">
        <v>2464464.0000000005</v>
      </c>
      <c r="AF11" s="135">
        <v>2504881.1700000004</v>
      </c>
      <c r="AG11" s="134">
        <v>2492819.5100000002</v>
      </c>
      <c r="AH11" s="134">
        <v>2458489.9199999995</v>
      </c>
      <c r="AI11" s="134">
        <v>2451732.77</v>
      </c>
      <c r="AJ11" s="134">
        <v>2466954.7000000002</v>
      </c>
      <c r="AK11" s="135">
        <v>2492376.8800000004</v>
      </c>
      <c r="AL11" s="134">
        <v>2449319.9900000002</v>
      </c>
      <c r="AM11" s="134">
        <v>2435791.0500000003</v>
      </c>
      <c r="AN11" s="134">
        <v>2404802.2700000005</v>
      </c>
      <c r="AO11" s="134">
        <v>2336032.6999999997</v>
      </c>
      <c r="AP11" s="136">
        <v>2331588.2000000007</v>
      </c>
      <c r="AQ11" s="134">
        <v>2358296.77</v>
      </c>
      <c r="AR11" s="134">
        <v>2399112.3200000003</v>
      </c>
      <c r="AS11" s="136">
        <v>2401791.4699999997</v>
      </c>
      <c r="AT11" s="134">
        <v>2381789.42</v>
      </c>
      <c r="AU11" s="134">
        <v>2386948.7599999993</v>
      </c>
      <c r="AV11" s="134">
        <v>2396781.4400000004</v>
      </c>
      <c r="AW11" s="136">
        <v>2408269.3399999989</v>
      </c>
      <c r="AX11" s="134">
        <v>2373665.4700000007</v>
      </c>
      <c r="AY11" s="134">
        <v>2353656.1999999997</v>
      </c>
      <c r="AZ11" s="134">
        <v>2357911.3400000008</v>
      </c>
      <c r="BA11" s="134">
        <v>2369129.7999999998</v>
      </c>
      <c r="BB11" s="134">
        <v>2384324.77</v>
      </c>
      <c r="BC11" s="134">
        <v>2423526.7400000002</v>
      </c>
      <c r="BD11" s="135">
        <v>2468003.1500000004</v>
      </c>
      <c r="BE11" s="134">
        <v>2461006</v>
      </c>
      <c r="BF11" s="134">
        <v>2437192.4499999997</v>
      </c>
      <c r="BG11" s="134">
        <v>2442080.15</v>
      </c>
    </row>
    <row r="12" spans="1:59">
      <c r="A12" s="124" t="s">
        <v>108</v>
      </c>
      <c r="B12" s="125">
        <v>0.98001102010907604</v>
      </c>
      <c r="C12" s="125">
        <v>0.97370183530494481</v>
      </c>
      <c r="D12" s="125">
        <v>0.97688684981167695</v>
      </c>
      <c r="E12" s="125">
        <v>0.98529546948831004</v>
      </c>
      <c r="F12" s="125">
        <v>0.99199442796445325</v>
      </c>
      <c r="G12" s="125">
        <v>1.0052898930073697</v>
      </c>
      <c r="H12" s="125">
        <v>1.0241181598843578</v>
      </c>
      <c r="I12" s="125">
        <v>1.0191452952960274</v>
      </c>
      <c r="J12" s="125">
        <v>1.0058828186396127</v>
      </c>
      <c r="K12" s="125">
        <v>1.0029669668004206</v>
      </c>
      <c r="L12" s="125">
        <v>1.0109730068465939</v>
      </c>
      <c r="M12" s="125">
        <v>1.0237342568471559</v>
      </c>
      <c r="N12" s="125">
        <v>0.98524732687146577</v>
      </c>
      <c r="O12" s="125">
        <v>0.97858877664387478</v>
      </c>
      <c r="P12" s="125">
        <v>0.98176550470438861</v>
      </c>
      <c r="Q12" s="125">
        <v>0.98630224581725434</v>
      </c>
      <c r="R12" s="125">
        <v>0.99270235943841278</v>
      </c>
      <c r="S12" s="125">
        <v>1.0045686446782649</v>
      </c>
      <c r="T12" s="125">
        <v>1.0222392398682703</v>
      </c>
      <c r="U12" s="125">
        <v>1.0169688041752898</v>
      </c>
      <c r="V12" s="125">
        <v>1.0037149310185407</v>
      </c>
      <c r="W12" s="125">
        <v>1.0005781346791649</v>
      </c>
      <c r="X12" s="125">
        <v>1.0080718923077638</v>
      </c>
      <c r="Y12" s="125">
        <v>1.019252139797308</v>
      </c>
      <c r="Z12" s="125">
        <v>0.98644341798476287</v>
      </c>
      <c r="AA12" s="125">
        <v>0.98050485599919845</v>
      </c>
      <c r="AB12" s="125">
        <v>0.98319056427401574</v>
      </c>
      <c r="AC12" s="125">
        <v>0.98840288012087285</v>
      </c>
      <c r="AD12" s="125">
        <v>0.9935117360602751</v>
      </c>
      <c r="AE12" s="125">
        <v>1.0050185942727361</v>
      </c>
      <c r="AF12" s="125">
        <v>1.0215008830697654</v>
      </c>
      <c r="AG12" s="125">
        <v>1.0165820883225929</v>
      </c>
      <c r="AH12" s="125">
        <v>1.0025823397834541</v>
      </c>
      <c r="AI12" s="125">
        <v>0.99982674611509881</v>
      </c>
      <c r="AJ12" s="125">
        <v>1.0060343120161297</v>
      </c>
      <c r="AK12" s="125">
        <v>1.0164015819810992</v>
      </c>
      <c r="AL12" s="125">
        <v>1.0244441738533574</v>
      </c>
      <c r="AM12" s="125">
        <v>1.0187856058352964</v>
      </c>
      <c r="AN12" s="125">
        <v>1.0058243450545752</v>
      </c>
      <c r="AO12" s="125">
        <v>0.9770610206982091</v>
      </c>
      <c r="AP12" s="125">
        <v>0.97520207938009651</v>
      </c>
      <c r="AQ12" s="125">
        <v>0.98637311421432161</v>
      </c>
      <c r="AR12" s="125">
        <v>1.0034444860933878</v>
      </c>
      <c r="AS12" s="125">
        <v>1.0045650581785315</v>
      </c>
      <c r="AT12" s="125">
        <v>0.99619906938519986</v>
      </c>
      <c r="AU12" s="125">
        <v>0.99835699722864513</v>
      </c>
      <c r="AV12" s="125">
        <v>1.0024695802233095</v>
      </c>
      <c r="AW12" s="125">
        <v>1.0072744698550673</v>
      </c>
      <c r="AX12" s="125">
        <v>0.986130681767873</v>
      </c>
      <c r="AY12" s="125">
        <v>0.97781790335989527</v>
      </c>
      <c r="AZ12" s="125">
        <v>0.97958568578848604</v>
      </c>
      <c r="BA12" s="125">
        <v>0.98424635417162798</v>
      </c>
      <c r="BB12" s="125">
        <v>0.99055904916379245</v>
      </c>
      <c r="BC12" s="125">
        <v>1.0068453649447369</v>
      </c>
      <c r="BD12" s="125">
        <v>1.0253229276300497</v>
      </c>
      <c r="BE12" s="125">
        <v>1.0224159871251046</v>
      </c>
      <c r="BF12" s="125">
        <v>1.012522734434862</v>
      </c>
      <c r="BG12" s="125">
        <v>1.0145533116135732</v>
      </c>
    </row>
    <row r="13" spans="1:59" ht="15" thickBot="1">
      <c r="A13" s="126" t="s">
        <v>109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 t="s">
        <v>110</v>
      </c>
      <c r="M13" s="127">
        <v>2357496.3266666667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 t="s">
        <v>111</v>
      </c>
      <c r="Y13" s="127">
        <v>2411616.5608333335</v>
      </c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8" t="s">
        <v>112</v>
      </c>
      <c r="AK13" s="129">
        <v>2452157.6158333332</v>
      </c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 t="s">
        <v>113</v>
      </c>
      <c r="AW13" s="129">
        <v>2390876.9775000005</v>
      </c>
      <c r="AX13" s="128"/>
      <c r="AY13" s="128"/>
      <c r="AZ13" s="128"/>
      <c r="BA13" s="128"/>
      <c r="BB13" s="128"/>
      <c r="BC13" s="128"/>
      <c r="BD13" s="128"/>
      <c r="BE13" s="128"/>
      <c r="BF13" s="128" t="s">
        <v>114</v>
      </c>
      <c r="BG13" s="129">
        <v>2407049.6069999998</v>
      </c>
    </row>
    <row r="14" spans="1:59" ht="15" thickTop="1"/>
  </sheetData>
  <autoFilter ref="A5:BJ11"/>
  <mergeCells count="2">
    <mergeCell ref="A2:N2"/>
    <mergeCell ref="A1:N1"/>
  </mergeCells>
  <pageMargins left="0.75" right="0.75" top="0.75" bottom="0.5" header="0.5" footer="0.7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C21" sqref="C21"/>
    </sheetView>
  </sheetViews>
  <sheetFormatPr baseColWidth="10" defaultRowHeight="14.4"/>
  <cols>
    <col min="1" max="1" width="25.6640625" style="146" bestFit="1" customWidth="1"/>
    <col min="2" max="16384" width="11.5546875" style="146"/>
  </cols>
  <sheetData>
    <row r="1" spans="1:17" s="1" customFormat="1" ht="34.799999999999997" customHeight="1">
      <c r="A1" s="144" t="s">
        <v>122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s="1" customFormat="1" ht="21" customHeight="1">
      <c r="A2" s="145" t="s">
        <v>126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s="1" customFormat="1" ht="21" customHeight="1">
      <c r="A3" s="145" t="s">
        <v>127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6" spans="1:17" ht="15.6">
      <c r="A6" s="147"/>
      <c r="B6" s="148" t="s">
        <v>116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50"/>
      <c r="N6" s="151" t="s">
        <v>117</v>
      </c>
      <c r="O6" s="152"/>
      <c r="P6" s="152"/>
      <c r="Q6" s="153"/>
    </row>
    <row r="7" spans="1:17" ht="15.6">
      <c r="A7" s="147"/>
      <c r="B7" s="154" t="s">
        <v>118</v>
      </c>
      <c r="C7" s="154"/>
      <c r="D7" s="154"/>
      <c r="E7" s="154"/>
      <c r="F7" s="154" t="s">
        <v>4</v>
      </c>
      <c r="G7" s="154"/>
      <c r="H7" s="154"/>
      <c r="I7" s="154"/>
      <c r="J7" s="148" t="s">
        <v>5</v>
      </c>
      <c r="K7" s="149"/>
      <c r="L7" s="149"/>
      <c r="M7" s="150"/>
      <c r="N7" s="155"/>
      <c r="O7" s="156"/>
      <c r="P7" s="156"/>
      <c r="Q7" s="157"/>
    </row>
    <row r="8" spans="1:17" ht="15.6">
      <c r="A8" s="158"/>
      <c r="B8" s="159" t="s">
        <v>8</v>
      </c>
      <c r="C8" s="160"/>
      <c r="D8" s="161" t="s">
        <v>119</v>
      </c>
      <c r="E8" s="162"/>
      <c r="F8" s="159" t="s">
        <v>8</v>
      </c>
      <c r="G8" s="160"/>
      <c r="H8" s="161" t="s">
        <v>119</v>
      </c>
      <c r="I8" s="162"/>
      <c r="J8" s="159" t="s">
        <v>8</v>
      </c>
      <c r="K8" s="160"/>
      <c r="L8" s="161" t="s">
        <v>119</v>
      </c>
      <c r="M8" s="162"/>
      <c r="N8" s="163" t="s">
        <v>8</v>
      </c>
      <c r="O8" s="160"/>
      <c r="P8" s="161" t="s">
        <v>119</v>
      </c>
      <c r="Q8" s="162"/>
    </row>
    <row r="9" spans="1:17" ht="93.6">
      <c r="A9" s="166" t="s">
        <v>120</v>
      </c>
      <c r="B9" s="164"/>
      <c r="C9" s="160"/>
      <c r="D9" s="161" t="s">
        <v>121</v>
      </c>
      <c r="E9" s="162"/>
      <c r="F9" s="164"/>
      <c r="G9" s="160"/>
      <c r="H9" s="161" t="s">
        <v>121</v>
      </c>
      <c r="I9" s="162"/>
      <c r="J9" s="164"/>
      <c r="K9" s="160"/>
      <c r="L9" s="161" t="s">
        <v>121</v>
      </c>
      <c r="M9" s="162"/>
      <c r="N9" s="165"/>
      <c r="O9" s="160"/>
      <c r="P9" s="161" t="s">
        <v>121</v>
      </c>
      <c r="Q9" s="162"/>
    </row>
    <row r="10" spans="1:17" s="220" customFormat="1" ht="13.8">
      <c r="A10" s="226" t="s">
        <v>102</v>
      </c>
      <c r="B10" s="227">
        <v>187780</v>
      </c>
      <c r="C10" s="217">
        <v>0.10288700565281307</v>
      </c>
      <c r="D10" s="227">
        <v>22264</v>
      </c>
      <c r="E10" s="217">
        <v>0.11959154952274033</v>
      </c>
      <c r="F10" s="227">
        <v>95967</v>
      </c>
      <c r="G10" s="217">
        <v>9.7984801007140035E-2</v>
      </c>
      <c r="H10" s="227">
        <v>11147</v>
      </c>
      <c r="I10" s="217">
        <v>0.13579494926114977</v>
      </c>
      <c r="J10" s="227">
        <v>91813</v>
      </c>
      <c r="K10" s="217">
        <v>0.10856424603465523</v>
      </c>
      <c r="L10" s="227">
        <v>11117</v>
      </c>
      <c r="M10" s="217">
        <v>0.1068120676402767</v>
      </c>
      <c r="N10" s="228">
        <v>8678</v>
      </c>
      <c r="O10" s="217">
        <v>0.12861059651722861</v>
      </c>
      <c r="P10" s="228">
        <v>1822</v>
      </c>
      <c r="Q10" s="217">
        <v>0.13586875466070097</v>
      </c>
    </row>
    <row r="11" spans="1:17" s="220" customFormat="1" ht="13.8">
      <c r="A11" s="226" t="s">
        <v>103</v>
      </c>
      <c r="B11" s="227">
        <v>22815</v>
      </c>
      <c r="C11" s="217">
        <v>1.2500623250446959E-2</v>
      </c>
      <c r="D11" s="227">
        <v>3113</v>
      </c>
      <c r="E11" s="217">
        <v>1.6721545708960235E-2</v>
      </c>
      <c r="F11" s="227">
        <v>12119</v>
      </c>
      <c r="G11" s="217">
        <v>1.2373813950686487E-2</v>
      </c>
      <c r="H11" s="227">
        <v>1416</v>
      </c>
      <c r="I11" s="217">
        <v>1.7249990863352296E-2</v>
      </c>
      <c r="J11" s="227">
        <v>10696</v>
      </c>
      <c r="K11" s="217">
        <v>1.2647481027596009E-2</v>
      </c>
      <c r="L11" s="227">
        <v>1697</v>
      </c>
      <c r="M11" s="217">
        <v>1.6304765564950037E-2</v>
      </c>
      <c r="N11" s="228">
        <v>1470</v>
      </c>
      <c r="O11" s="217">
        <v>2.1785846609855501E-2</v>
      </c>
      <c r="P11" s="228">
        <v>304</v>
      </c>
      <c r="Q11" s="217">
        <v>2.2669649515287098E-2</v>
      </c>
    </row>
    <row r="12" spans="1:17" s="220" customFormat="1" ht="13.8">
      <c r="A12" s="226" t="s">
        <v>104</v>
      </c>
      <c r="B12" s="227">
        <v>13262</v>
      </c>
      <c r="C12" s="217">
        <v>7.266415320947954E-3</v>
      </c>
      <c r="D12" s="227">
        <v>1642</v>
      </c>
      <c r="E12" s="217">
        <v>8.8200379229401559E-3</v>
      </c>
      <c r="F12" s="227">
        <v>7694</v>
      </c>
      <c r="G12" s="217">
        <v>7.855773953014426E-3</v>
      </c>
      <c r="H12" s="227">
        <v>778</v>
      </c>
      <c r="I12" s="217">
        <v>9.4777492172938467E-3</v>
      </c>
      <c r="J12" s="227">
        <v>5568</v>
      </c>
      <c r="K12" s="217">
        <v>6.5838794279781763E-3</v>
      </c>
      <c r="L12" s="227">
        <v>864</v>
      </c>
      <c r="M12" s="217">
        <v>8.3013066871637196E-3</v>
      </c>
      <c r="N12" s="228">
        <v>916</v>
      </c>
      <c r="O12" s="217">
        <v>1.3575398295665061E-2</v>
      </c>
      <c r="P12" s="228">
        <v>190</v>
      </c>
      <c r="Q12" s="217">
        <v>1.4168530947054437E-2</v>
      </c>
    </row>
    <row r="13" spans="1:17" s="220" customFormat="1" ht="13.8">
      <c r="A13" s="226" t="s">
        <v>105</v>
      </c>
      <c r="B13" s="227">
        <v>26854</v>
      </c>
      <c r="C13" s="217">
        <v>1.4713641760574299E-2</v>
      </c>
      <c r="D13" s="227">
        <v>3185</v>
      </c>
      <c r="E13" s="217">
        <v>1.7108295240295005E-2</v>
      </c>
      <c r="F13" s="227">
        <v>14602</v>
      </c>
      <c r="G13" s="217">
        <v>1.4909021479323712E-2</v>
      </c>
      <c r="H13" s="227">
        <v>1421</v>
      </c>
      <c r="I13" s="217">
        <v>1.7310901848039274E-2</v>
      </c>
      <c r="J13" s="227">
        <v>12252</v>
      </c>
      <c r="K13" s="217">
        <v>1.4487372620615772E-2</v>
      </c>
      <c r="L13" s="227">
        <v>1764</v>
      </c>
      <c r="M13" s="217">
        <v>1.6948501152959261E-2</v>
      </c>
      <c r="N13" s="228">
        <v>1220</v>
      </c>
      <c r="O13" s="217">
        <v>1.8080770655798443E-2</v>
      </c>
      <c r="P13" s="228">
        <v>231</v>
      </c>
      <c r="Q13" s="217">
        <v>1.7225950782997764E-2</v>
      </c>
    </row>
    <row r="14" spans="1:17" s="220" customFormat="1" ht="13.8">
      <c r="A14" s="215" t="s">
        <v>167</v>
      </c>
      <c r="B14" s="216">
        <v>250711</v>
      </c>
      <c r="C14" s="217">
        <v>0.13736768598478227</v>
      </c>
      <c r="D14" s="216">
        <v>30204</v>
      </c>
      <c r="E14" s="217">
        <v>0.16224142839493572</v>
      </c>
      <c r="F14" s="216">
        <v>130382</v>
      </c>
      <c r="G14" s="217">
        <v>0.13312341039016465</v>
      </c>
      <c r="H14" s="216">
        <v>14762</v>
      </c>
      <c r="I14" s="217">
        <v>0.17983359118983516</v>
      </c>
      <c r="J14" s="216">
        <v>120329</v>
      </c>
      <c r="K14" s="217">
        <v>0.1422829791108452</v>
      </c>
      <c r="L14" s="216">
        <v>15442</v>
      </c>
      <c r="M14" s="217">
        <v>0.14836664104534972</v>
      </c>
      <c r="N14" s="218">
        <v>12284</v>
      </c>
      <c r="O14" s="217">
        <v>0.18205261207854762</v>
      </c>
      <c r="P14" s="218">
        <v>2547</v>
      </c>
      <c r="Q14" s="217">
        <v>0.18993288590604027</v>
      </c>
    </row>
    <row r="15" spans="1:17" s="220" customFormat="1" ht="13.8">
      <c r="A15" s="215" t="s">
        <v>8</v>
      </c>
      <c r="B15" s="223">
        <v>1825109</v>
      </c>
      <c r="C15" s="224"/>
      <c r="D15" s="223">
        <v>186167</v>
      </c>
      <c r="E15" s="217"/>
      <c r="F15" s="223">
        <v>979407</v>
      </c>
      <c r="G15" s="224"/>
      <c r="H15" s="223">
        <v>82087</v>
      </c>
      <c r="I15" s="217"/>
      <c r="J15" s="223">
        <v>845702</v>
      </c>
      <c r="K15" s="224"/>
      <c r="L15" s="223">
        <v>104080</v>
      </c>
      <c r="M15" s="217"/>
      <c r="N15" s="225">
        <v>67475</v>
      </c>
      <c r="O15" s="224"/>
      <c r="P15" s="225">
        <v>13410</v>
      </c>
      <c r="Q15" s="217"/>
    </row>
  </sheetData>
  <mergeCells count="12">
    <mergeCell ref="A1:Q1"/>
    <mergeCell ref="A2:Q2"/>
    <mergeCell ref="A3:Q3"/>
    <mergeCell ref="B6:M6"/>
    <mergeCell ref="N6:Q6"/>
    <mergeCell ref="B7:E7"/>
    <mergeCell ref="F7:I7"/>
    <mergeCell ref="J7:M7"/>
    <mergeCell ref="B8:B9"/>
    <mergeCell ref="F8:F9"/>
    <mergeCell ref="J8:J9"/>
    <mergeCell ref="N8:N9"/>
  </mergeCells>
  <conditionalFormatting sqref="E15">
    <cfRule type="colorScale" priority="107">
      <colorScale>
        <cfvo type="min" val="0"/>
        <cfvo type="max" val="0"/>
        <color rgb="FFFFEF9C"/>
        <color rgb="FF63BE7B"/>
      </colorScale>
    </cfRule>
  </conditionalFormatting>
  <conditionalFormatting sqref="E15">
    <cfRule type="colorScale" priority="106">
      <colorScale>
        <cfvo type="min" val="0"/>
        <cfvo type="max" val="0"/>
        <color rgb="FFFFEF9C"/>
        <color rgb="FF63BE7B"/>
      </colorScale>
    </cfRule>
  </conditionalFormatting>
  <conditionalFormatting sqref="I15">
    <cfRule type="colorScale" priority="105">
      <colorScale>
        <cfvo type="min" val="0"/>
        <cfvo type="max" val="0"/>
        <color rgb="FFFFEF9C"/>
        <color rgb="FF63BE7B"/>
      </colorScale>
    </cfRule>
  </conditionalFormatting>
  <conditionalFormatting sqref="I15">
    <cfRule type="colorScale" priority="104">
      <colorScale>
        <cfvo type="min" val="0"/>
        <cfvo type="max" val="0"/>
        <color rgb="FFFFEF9C"/>
        <color rgb="FF63BE7B"/>
      </colorScale>
    </cfRule>
  </conditionalFormatting>
  <conditionalFormatting sqref="M15">
    <cfRule type="colorScale" priority="103">
      <colorScale>
        <cfvo type="min" val="0"/>
        <cfvo type="max" val="0"/>
        <color rgb="FFFFEF9C"/>
        <color rgb="FF63BE7B"/>
      </colorScale>
    </cfRule>
  </conditionalFormatting>
  <conditionalFormatting sqref="M15">
    <cfRule type="colorScale" priority="102">
      <colorScale>
        <cfvo type="min" val="0"/>
        <cfvo type="max" val="0"/>
        <color rgb="FFFFEF9C"/>
        <color rgb="FF63BE7B"/>
      </colorScale>
    </cfRule>
  </conditionalFormatting>
  <conditionalFormatting sqref="M15">
    <cfRule type="colorScale" priority="101">
      <colorScale>
        <cfvo type="min" val="0"/>
        <cfvo type="max" val="0"/>
        <color rgb="FFFFEF9C"/>
        <color rgb="FF63BE7B"/>
      </colorScale>
    </cfRule>
  </conditionalFormatting>
  <conditionalFormatting sqref="Q15">
    <cfRule type="colorScale" priority="100">
      <colorScale>
        <cfvo type="min" val="0"/>
        <cfvo type="max" val="0"/>
        <color rgb="FFFFEF9C"/>
        <color rgb="FF63BE7B"/>
      </colorScale>
    </cfRule>
  </conditionalFormatting>
  <conditionalFormatting sqref="Q15">
    <cfRule type="colorScale" priority="99">
      <colorScale>
        <cfvo type="min" val="0"/>
        <cfvo type="max" val="0"/>
        <color rgb="FFFFEF9C"/>
        <color rgb="FF63BE7B"/>
      </colorScale>
    </cfRule>
  </conditionalFormatting>
  <conditionalFormatting sqref="Q15">
    <cfRule type="colorScale" priority="98">
      <colorScale>
        <cfvo type="min" val="0"/>
        <cfvo type="max" val="0"/>
        <color rgb="FFFFEF9C"/>
        <color rgb="FF63BE7B"/>
      </colorScale>
    </cfRule>
  </conditionalFormatting>
  <conditionalFormatting sqref="Q15">
    <cfRule type="colorScale" priority="97">
      <colorScale>
        <cfvo type="min" val="0"/>
        <cfvo type="max" val="0"/>
        <color rgb="FFFFEF9C"/>
        <color rgb="FF63BE7B"/>
      </colorScale>
    </cfRule>
  </conditionalFormatting>
  <conditionalFormatting sqref="Q15">
    <cfRule type="colorScale" priority="96">
      <colorScale>
        <cfvo type="min" val="0"/>
        <cfvo type="max" val="0"/>
        <color rgb="FFFFEF9C"/>
        <color rgb="FF63BE7B"/>
      </colorScale>
    </cfRule>
  </conditionalFormatting>
  <conditionalFormatting sqref="C10:C14">
    <cfRule type="colorScale" priority="19">
      <colorScale>
        <cfvo type="min" val="0"/>
        <cfvo type="max" val="0"/>
        <color rgb="FFFFEF9C"/>
        <color rgb="FF63BE7B"/>
      </colorScale>
    </cfRule>
  </conditionalFormatting>
  <conditionalFormatting sqref="E10:E14">
    <cfRule type="colorScale" priority="18">
      <colorScale>
        <cfvo type="min" val="0"/>
        <cfvo type="max" val="0"/>
        <color rgb="FFFFEF9C"/>
        <color rgb="FF63BE7B"/>
      </colorScale>
    </cfRule>
  </conditionalFormatting>
  <conditionalFormatting sqref="G10:G14">
    <cfRule type="colorScale" priority="16">
      <colorScale>
        <cfvo type="min" val="0"/>
        <cfvo type="max" val="0"/>
        <color rgb="FFFFEF9C"/>
        <color rgb="FF63BE7B"/>
      </colorScale>
    </cfRule>
  </conditionalFormatting>
  <conditionalFormatting sqref="I10:I14">
    <cfRule type="colorScale" priority="15">
      <colorScale>
        <cfvo type="min" val="0"/>
        <cfvo type="max" val="0"/>
        <color rgb="FFFFEF9C"/>
        <color rgb="FF63BE7B"/>
      </colorScale>
    </cfRule>
  </conditionalFormatting>
  <conditionalFormatting sqref="K10:K14">
    <cfRule type="colorScale" priority="13">
      <colorScale>
        <cfvo type="min" val="0"/>
        <cfvo type="max" val="0"/>
        <color rgb="FFFFEF9C"/>
        <color rgb="FF63BE7B"/>
      </colorScale>
    </cfRule>
  </conditionalFormatting>
  <conditionalFormatting sqref="M10:M14">
    <cfRule type="colorScale" priority="11">
      <colorScale>
        <cfvo type="min" val="0"/>
        <cfvo type="max" val="0"/>
        <color rgb="FFFFEF9C"/>
        <color rgb="FF63BE7B"/>
      </colorScale>
    </cfRule>
  </conditionalFormatting>
  <conditionalFormatting sqref="O10:O14">
    <cfRule type="colorScale" priority="8">
      <colorScale>
        <cfvo type="min" val="0"/>
        <cfvo type="max" val="0"/>
        <color rgb="FFFFEF9C"/>
        <color rgb="FF63BE7B"/>
      </colorScale>
    </cfRule>
  </conditionalFormatting>
  <conditionalFormatting sqref="Q10:Q14">
    <cfRule type="colorScale" priority="5">
      <colorScale>
        <cfvo type="min" val="0"/>
        <cfvo type="max" val="0"/>
        <color rgb="FFFFEF9C"/>
        <color rgb="FF63BE7B"/>
      </colorScale>
    </cfRule>
  </conditionalFormatting>
  <conditionalFormatting sqref="M8:M14">
    <cfRule type="colorScale" priority="267">
      <colorScale>
        <cfvo type="min" val="0"/>
        <cfvo type="max" val="0"/>
        <color rgb="FFFFEF9C"/>
        <color rgb="FF63BE7B"/>
      </colorScale>
    </cfRule>
  </conditionalFormatting>
  <conditionalFormatting sqref="E8:E14">
    <cfRule type="colorScale" priority="268">
      <colorScale>
        <cfvo type="min" val="0"/>
        <cfvo type="max" val="0"/>
        <color rgb="FFFFEF9C"/>
        <color rgb="FF63BE7B"/>
      </colorScale>
    </cfRule>
  </conditionalFormatting>
  <conditionalFormatting sqref="I8:I14">
    <cfRule type="colorScale" priority="269">
      <colorScale>
        <cfvo type="min" val="0"/>
        <cfvo type="max" val="0"/>
        <color rgb="FFFFEF9C"/>
        <color rgb="FF63BE7B"/>
      </colorScale>
    </cfRule>
  </conditionalFormatting>
  <conditionalFormatting sqref="Q8:Q14">
    <cfRule type="colorScale" priority="270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6" sqref="A6:XFD6"/>
    </sheetView>
  </sheetViews>
  <sheetFormatPr baseColWidth="10" defaultRowHeight="14.4"/>
  <cols>
    <col min="1" max="1" width="16.44140625" bestFit="1" customWidth="1"/>
  </cols>
  <sheetData>
    <row r="1" spans="1:5" ht="25.8">
      <c r="A1" s="188" t="s">
        <v>131</v>
      </c>
      <c r="B1" s="188"/>
      <c r="C1" s="188"/>
      <c r="D1" s="188"/>
      <c r="E1" s="188"/>
    </row>
    <row r="2" spans="1:5" ht="18">
      <c r="A2" s="172" t="s">
        <v>132</v>
      </c>
      <c r="B2" s="172"/>
      <c r="C2" s="172"/>
      <c r="D2" s="172"/>
      <c r="E2" s="172"/>
    </row>
    <row r="5" spans="1:5" ht="43.2">
      <c r="A5" s="179"/>
      <c r="B5" s="180" t="s">
        <v>128</v>
      </c>
      <c r="C5" s="181" t="s">
        <v>115</v>
      </c>
      <c r="D5" s="182" t="s">
        <v>129</v>
      </c>
      <c r="E5" s="183" t="s">
        <v>130</v>
      </c>
    </row>
    <row r="6" spans="1:5">
      <c r="A6" s="173" t="s">
        <v>167</v>
      </c>
      <c r="B6" s="176">
        <v>30143</v>
      </c>
      <c r="C6" s="174">
        <v>4553</v>
      </c>
      <c r="D6" s="178">
        <v>0.19264618769569264</v>
      </c>
      <c r="E6" s="178">
        <v>0.15104667750389808</v>
      </c>
    </row>
    <row r="7" spans="1:5">
      <c r="A7" s="175" t="s">
        <v>8</v>
      </c>
      <c r="B7" s="177">
        <v>142925</v>
      </c>
      <c r="C7" s="184">
        <v>23634</v>
      </c>
      <c r="D7" s="146"/>
      <c r="E7" s="146"/>
    </row>
    <row r="8" spans="1:5">
      <c r="A8" s="146"/>
      <c r="B8" s="146"/>
      <c r="C8" s="146"/>
      <c r="D8" s="146"/>
      <c r="E8" s="146"/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A19" sqref="A19:XFD19"/>
    </sheetView>
  </sheetViews>
  <sheetFormatPr baseColWidth="10" defaultRowHeight="14.4"/>
  <cols>
    <col min="1" max="1" width="27.109375" bestFit="1" customWidth="1"/>
  </cols>
  <sheetData>
    <row r="1" spans="1:9" ht="25.8">
      <c r="A1" s="188" t="s">
        <v>133</v>
      </c>
      <c r="B1" s="188"/>
      <c r="C1" s="188"/>
      <c r="D1" s="188"/>
      <c r="E1" s="188"/>
      <c r="F1" s="188"/>
      <c r="G1" s="188"/>
      <c r="H1" s="188"/>
      <c r="I1" s="188"/>
    </row>
    <row r="2" spans="1:9" ht="18">
      <c r="A2" s="172" t="s">
        <v>134</v>
      </c>
      <c r="B2" s="172"/>
      <c r="C2" s="172"/>
      <c r="D2" s="172"/>
      <c r="E2" s="172"/>
      <c r="F2" s="172"/>
      <c r="G2" s="172"/>
      <c r="H2" s="172"/>
      <c r="I2" s="172"/>
    </row>
    <row r="4" spans="1:9" ht="21">
      <c r="A4" s="203" t="s">
        <v>141</v>
      </c>
      <c r="B4" s="203"/>
      <c r="C4" s="203"/>
      <c r="D4" s="203"/>
      <c r="E4" s="203"/>
      <c r="F4" s="203"/>
      <c r="G4" s="203"/>
      <c r="H4" s="203"/>
      <c r="I4" s="203"/>
    </row>
    <row r="5" spans="1:9">
      <c r="A5" s="204"/>
      <c r="B5" s="205"/>
      <c r="C5" s="205"/>
      <c r="D5" s="205"/>
      <c r="E5" s="205"/>
      <c r="F5" s="205"/>
      <c r="G5" s="205"/>
      <c r="H5" s="205"/>
      <c r="I5" s="205"/>
    </row>
    <row r="6" spans="1:9">
      <c r="A6" s="201"/>
      <c r="B6" s="206" t="s">
        <v>142</v>
      </c>
      <c r="C6" s="206"/>
      <c r="D6" s="206"/>
      <c r="E6" s="206"/>
      <c r="F6" s="207" t="s">
        <v>143</v>
      </c>
      <c r="G6" s="207"/>
      <c r="H6" s="207"/>
      <c r="I6" s="207"/>
    </row>
    <row r="7" spans="1:9" ht="57.6">
      <c r="A7" s="208" t="s">
        <v>43</v>
      </c>
      <c r="B7" s="209" t="s">
        <v>144</v>
      </c>
      <c r="C7" s="209" t="s">
        <v>145</v>
      </c>
      <c r="D7" s="209" t="s">
        <v>146</v>
      </c>
      <c r="E7" s="209" t="s">
        <v>147</v>
      </c>
      <c r="F7" s="210" t="s">
        <v>144</v>
      </c>
      <c r="G7" s="210" t="s">
        <v>145</v>
      </c>
      <c r="H7" s="210" t="s">
        <v>148</v>
      </c>
      <c r="I7" s="210" t="s">
        <v>149</v>
      </c>
    </row>
    <row r="8" spans="1:9" s="201" customFormat="1">
      <c r="A8" s="200" t="s">
        <v>102</v>
      </c>
      <c r="B8" s="229">
        <v>7949</v>
      </c>
      <c r="C8" s="230">
        <v>11846</v>
      </c>
      <c r="D8" s="230">
        <v>7626</v>
      </c>
      <c r="E8" s="231">
        <v>0.64400000000000002</v>
      </c>
      <c r="F8" s="230">
        <v>8560</v>
      </c>
      <c r="G8" s="230">
        <v>30864</v>
      </c>
      <c r="H8" s="253">
        <v>4260</v>
      </c>
      <c r="I8" s="233">
        <v>0.13800000000000001</v>
      </c>
    </row>
    <row r="9" spans="1:9" s="201" customFormat="1">
      <c r="A9" s="200" t="s">
        <v>103</v>
      </c>
      <c r="B9" s="251">
        <v>939</v>
      </c>
      <c r="C9" s="230">
        <v>1561</v>
      </c>
      <c r="D9" s="230">
        <v>1112</v>
      </c>
      <c r="E9" s="231">
        <v>0.71199999999999997</v>
      </c>
      <c r="F9" s="230">
        <v>1310</v>
      </c>
      <c r="G9" s="230">
        <v>4564</v>
      </c>
      <c r="H9" s="232">
        <v>691</v>
      </c>
      <c r="I9" s="233">
        <v>0.151</v>
      </c>
    </row>
    <row r="10" spans="1:9" s="201" customFormat="1">
      <c r="A10" s="200" t="s">
        <v>104</v>
      </c>
      <c r="B10" s="251">
        <v>684</v>
      </c>
      <c r="C10" s="230">
        <v>1054</v>
      </c>
      <c r="D10" s="252">
        <v>771</v>
      </c>
      <c r="E10" s="231">
        <v>0.73099999999999998</v>
      </c>
      <c r="F10" s="252">
        <v>648</v>
      </c>
      <c r="G10" s="230">
        <v>2245</v>
      </c>
      <c r="H10" s="232">
        <v>299</v>
      </c>
      <c r="I10" s="233">
        <v>0.13300000000000001</v>
      </c>
    </row>
    <row r="11" spans="1:9" s="201" customFormat="1">
      <c r="A11" s="200" t="s">
        <v>105</v>
      </c>
      <c r="B11" s="229">
        <v>1118</v>
      </c>
      <c r="C11" s="230">
        <v>2020</v>
      </c>
      <c r="D11" s="230">
        <v>1530</v>
      </c>
      <c r="E11" s="231">
        <v>0.75700000000000001</v>
      </c>
      <c r="F11" s="230">
        <v>1370</v>
      </c>
      <c r="G11" s="230">
        <v>4776</v>
      </c>
      <c r="H11" s="232">
        <v>691</v>
      </c>
      <c r="I11" s="233">
        <v>0.14499999999999999</v>
      </c>
    </row>
    <row r="12" spans="1:9" s="201" customFormat="1">
      <c r="A12" s="202" t="s">
        <v>106</v>
      </c>
      <c r="B12" s="234">
        <v>10690</v>
      </c>
      <c r="C12" s="235">
        <v>16481</v>
      </c>
      <c r="D12" s="236">
        <v>11039</v>
      </c>
      <c r="E12" s="237">
        <v>0.67</v>
      </c>
      <c r="F12" s="236">
        <v>11888</v>
      </c>
      <c r="G12" s="236">
        <v>42449</v>
      </c>
      <c r="H12" s="235">
        <v>5941</v>
      </c>
      <c r="I12" s="238">
        <v>0.14000000000000001</v>
      </c>
    </row>
    <row r="13" spans="1:9" s="244" customFormat="1" ht="18">
      <c r="A13" s="239" t="s">
        <v>107</v>
      </c>
      <c r="B13" s="240">
        <v>105414</v>
      </c>
      <c r="C13" s="240">
        <v>169814</v>
      </c>
      <c r="D13" s="240">
        <v>135266</v>
      </c>
      <c r="E13" s="241">
        <v>0.79655387659439147</v>
      </c>
      <c r="F13" s="242">
        <v>61225</v>
      </c>
      <c r="G13" s="242">
        <v>199032</v>
      </c>
      <c r="H13" s="242">
        <v>32193</v>
      </c>
      <c r="I13" s="243">
        <v>0.1617478596406608</v>
      </c>
    </row>
    <row r="16" spans="1:9" ht="21">
      <c r="A16" s="211" t="s">
        <v>150</v>
      </c>
      <c r="B16" s="211"/>
      <c r="C16" s="211"/>
      <c r="D16" s="211"/>
      <c r="E16" s="211"/>
      <c r="F16" s="211"/>
      <c r="G16" s="211"/>
    </row>
    <row r="17" spans="1:7" ht="15" thickBot="1">
      <c r="A17" s="212"/>
      <c r="B17" s="186"/>
      <c r="C17" s="186"/>
      <c r="D17" s="186"/>
      <c r="E17" s="186"/>
      <c r="F17" s="186"/>
      <c r="G17" s="186"/>
    </row>
    <row r="18" spans="1:7" ht="58.2" thickTop="1">
      <c r="A18" s="213" t="s">
        <v>43</v>
      </c>
      <c r="B18" s="221" t="s">
        <v>151</v>
      </c>
      <c r="C18" s="222" t="s">
        <v>152</v>
      </c>
      <c r="D18" s="221" t="s">
        <v>153</v>
      </c>
      <c r="E18" s="222" t="s">
        <v>152</v>
      </c>
      <c r="F18" s="221" t="s">
        <v>154</v>
      </c>
      <c r="G18" s="222" t="s">
        <v>155</v>
      </c>
    </row>
    <row r="19" spans="1:7" s="186" customFormat="1" ht="15" thickBot="1">
      <c r="A19" s="214" t="s">
        <v>168</v>
      </c>
      <c r="B19" s="245">
        <v>1925</v>
      </c>
      <c r="C19" s="219">
        <v>0.1744</v>
      </c>
      <c r="D19" s="245">
        <v>1143</v>
      </c>
      <c r="E19" s="219">
        <v>0.19239999999999999</v>
      </c>
      <c r="F19" s="245">
        <v>3068</v>
      </c>
      <c r="G19" s="219">
        <v>0.1807</v>
      </c>
    </row>
    <row r="20" spans="1:7" s="250" customFormat="1" ht="19.2" thickTop="1" thickBot="1">
      <c r="A20" s="246" t="s">
        <v>107</v>
      </c>
      <c r="B20" s="247">
        <v>22481</v>
      </c>
      <c r="C20" s="248">
        <v>0.16619845341771028</v>
      </c>
      <c r="D20" s="247">
        <v>5743</v>
      </c>
      <c r="E20" s="248">
        <v>0.17839281831454043</v>
      </c>
      <c r="F20" s="247">
        <v>28224</v>
      </c>
      <c r="G20" s="249"/>
    </row>
    <row r="21" spans="1:7" ht="15" thickTop="1"/>
  </sheetData>
  <mergeCells count="6">
    <mergeCell ref="A1:I1"/>
    <mergeCell ref="A2:I2"/>
    <mergeCell ref="A4:I4"/>
    <mergeCell ref="B6:E6"/>
    <mergeCell ref="F6:I6"/>
    <mergeCell ref="A16:G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5:E7"/>
  <sheetViews>
    <sheetView topLeftCell="A5" workbookViewId="0">
      <selection activeCell="C15" sqref="C15"/>
    </sheetView>
  </sheetViews>
  <sheetFormatPr baseColWidth="10" defaultRowHeight="14.4"/>
  <cols>
    <col min="1" max="1" width="19.109375" bestFit="1" customWidth="1"/>
    <col min="2" max="2" width="9.6640625" bestFit="1" customWidth="1"/>
    <col min="3" max="3" width="15.6640625" bestFit="1" customWidth="1"/>
    <col min="4" max="4" width="10.88671875" bestFit="1" customWidth="1"/>
    <col min="5" max="5" width="29.21875" bestFit="1" customWidth="1"/>
  </cols>
  <sheetData>
    <row r="5" spans="1:5" ht="15.6">
      <c r="A5" s="189" t="s">
        <v>135</v>
      </c>
      <c r="B5" s="190"/>
      <c r="C5" s="190"/>
      <c r="D5" s="190"/>
      <c r="E5" s="191"/>
    </row>
    <row r="6" spans="1:5">
      <c r="A6" s="192" t="s">
        <v>136</v>
      </c>
      <c r="B6" s="193" t="s">
        <v>137</v>
      </c>
      <c r="C6" s="193" t="s">
        <v>138</v>
      </c>
      <c r="D6" s="194" t="s">
        <v>139</v>
      </c>
      <c r="E6" s="195" t="s">
        <v>140</v>
      </c>
    </row>
    <row r="7" spans="1:5">
      <c r="A7" s="196" t="s">
        <v>167</v>
      </c>
      <c r="B7" s="197">
        <v>10</v>
      </c>
      <c r="C7" s="197">
        <v>7</v>
      </c>
      <c r="D7" s="198">
        <v>0.7</v>
      </c>
      <c r="E7" s="199" t="s">
        <v>169</v>
      </c>
    </row>
  </sheetData>
  <mergeCells count="1"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EPA</vt:lpstr>
      <vt:lpstr>SEG SOC</vt:lpstr>
      <vt:lpstr>CONTRATOS</vt:lpstr>
      <vt:lpstr>ERTEs</vt:lpstr>
      <vt:lpstr>PLAN INSPECCIÓN</vt:lpstr>
      <vt:lpstr>APERTURA dom-fest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Manzano</dc:creator>
  <cp:lastModifiedBy>Mercedes Manzano</cp:lastModifiedBy>
  <dcterms:created xsi:type="dcterms:W3CDTF">2021-11-24T09:30:42Z</dcterms:created>
  <dcterms:modified xsi:type="dcterms:W3CDTF">2021-11-24T10:45:11Z</dcterms:modified>
</cp:coreProperties>
</file>